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S\"/>
    </mc:Choice>
  </mc:AlternateContent>
  <xr:revisionPtr revIDLastSave="0" documentId="13_ncr:1_{08E3957D-4233-4ECC-98DD-8E0A50140181}" xr6:coauthVersionLast="43" xr6:coauthVersionMax="43" xr10:uidLastSave="{00000000-0000-0000-0000-000000000000}"/>
  <bookViews>
    <workbookView xWindow="-120" yWindow="-120" windowWidth="20730" windowHeight="11160" xr2:uid="{28C663EB-9BEA-4DEA-B270-ECEA4B2A6460}"/>
  </bookViews>
  <sheets>
    <sheet name="Lembar1 (2)" sheetId="2" r:id="rId1"/>
    <sheet name="Lembar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7" i="2" l="1"/>
  <c r="G90" i="2" s="1"/>
  <c r="G113" i="2" s="1"/>
  <c r="F67" i="2"/>
  <c r="E67" i="2"/>
  <c r="E90" i="2" s="1"/>
  <c r="E113" i="2" s="1"/>
  <c r="D67" i="2"/>
  <c r="C67" i="2"/>
  <c r="C73" i="2" s="1"/>
  <c r="E100" i="1"/>
  <c r="F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C89" i="2" l="1"/>
  <c r="C87" i="2"/>
  <c r="C86" i="2"/>
  <c r="C84" i="2"/>
  <c r="C82" i="2"/>
  <c r="C80" i="2"/>
  <c r="C78" i="2"/>
  <c r="C76" i="2"/>
  <c r="C74" i="2"/>
  <c r="C72" i="2"/>
  <c r="C90" i="2"/>
  <c r="C88" i="2"/>
  <c r="C111" i="2" s="1"/>
  <c r="C85" i="2"/>
  <c r="C108" i="2" s="1"/>
  <c r="C83" i="2"/>
  <c r="C106" i="2" s="1"/>
  <c r="C81" i="2"/>
  <c r="C104" i="2" s="1"/>
  <c r="C79" i="2"/>
  <c r="C102" i="2" s="1"/>
  <c r="C77" i="2"/>
  <c r="C100" i="2" s="1"/>
  <c r="C75" i="2"/>
  <c r="C98" i="2" s="1"/>
  <c r="C113" i="2"/>
  <c r="D71" i="2"/>
  <c r="D94" i="2" s="1"/>
  <c r="F71" i="2"/>
  <c r="F94" i="2" s="1"/>
  <c r="C95" i="2"/>
  <c r="E72" i="2"/>
  <c r="E95" i="2" s="1"/>
  <c r="G72" i="2"/>
  <c r="G95" i="2" s="1"/>
  <c r="D73" i="2"/>
  <c r="D96" i="2" s="1"/>
  <c r="F73" i="2"/>
  <c r="F96" i="2" s="1"/>
  <c r="C97" i="2"/>
  <c r="E74" i="2"/>
  <c r="E97" i="2" s="1"/>
  <c r="G74" i="2"/>
  <c r="G97" i="2" s="1"/>
  <c r="D75" i="2"/>
  <c r="D98" i="2" s="1"/>
  <c r="F75" i="2"/>
  <c r="F98" i="2" s="1"/>
  <c r="C99" i="2"/>
  <c r="E76" i="2"/>
  <c r="E99" i="2" s="1"/>
  <c r="G76" i="2"/>
  <c r="G99" i="2" s="1"/>
  <c r="D77" i="2"/>
  <c r="D100" i="2" s="1"/>
  <c r="F77" i="2"/>
  <c r="F100" i="2" s="1"/>
  <c r="C101" i="2"/>
  <c r="E78" i="2"/>
  <c r="E101" i="2" s="1"/>
  <c r="G78" i="2"/>
  <c r="G101" i="2" s="1"/>
  <c r="D79" i="2"/>
  <c r="D102" i="2" s="1"/>
  <c r="F79" i="2"/>
  <c r="F102" i="2" s="1"/>
  <c r="C103" i="2"/>
  <c r="E80" i="2"/>
  <c r="E103" i="2" s="1"/>
  <c r="G80" i="2"/>
  <c r="G103" i="2" s="1"/>
  <c r="D81" i="2"/>
  <c r="D104" i="2" s="1"/>
  <c r="F81" i="2"/>
  <c r="F104" i="2" s="1"/>
  <c r="C105" i="2"/>
  <c r="E82" i="2"/>
  <c r="E105" i="2" s="1"/>
  <c r="G82" i="2"/>
  <c r="G105" i="2" s="1"/>
  <c r="D83" i="2"/>
  <c r="D106" i="2" s="1"/>
  <c r="F83" i="2"/>
  <c r="F106" i="2" s="1"/>
  <c r="C107" i="2"/>
  <c r="E84" i="2"/>
  <c r="E107" i="2" s="1"/>
  <c r="G84" i="2"/>
  <c r="G107" i="2" s="1"/>
  <c r="D85" i="2"/>
  <c r="D108" i="2" s="1"/>
  <c r="F85" i="2"/>
  <c r="F108" i="2" s="1"/>
  <c r="C109" i="2"/>
  <c r="E86" i="2"/>
  <c r="E109" i="2" s="1"/>
  <c r="G86" i="2"/>
  <c r="G109" i="2" s="1"/>
  <c r="C110" i="2"/>
  <c r="E87" i="2"/>
  <c r="E110" i="2" s="1"/>
  <c r="G87" i="2"/>
  <c r="G110" i="2" s="1"/>
  <c r="D88" i="2"/>
  <c r="D111" i="2" s="1"/>
  <c r="F88" i="2"/>
  <c r="F111" i="2" s="1"/>
  <c r="C112" i="2"/>
  <c r="E89" i="2"/>
  <c r="E112" i="2" s="1"/>
  <c r="G89" i="2"/>
  <c r="G112" i="2" s="1"/>
  <c r="D90" i="2"/>
  <c r="D113" i="2" s="1"/>
  <c r="F90" i="2"/>
  <c r="F113" i="2" s="1"/>
  <c r="C71" i="2"/>
  <c r="C94" i="2" s="1"/>
  <c r="E71" i="2"/>
  <c r="E94" i="2" s="1"/>
  <c r="G71" i="2"/>
  <c r="G94" i="2" s="1"/>
  <c r="D72" i="2"/>
  <c r="D95" i="2" s="1"/>
  <c r="F72" i="2"/>
  <c r="F95" i="2" s="1"/>
  <c r="C96" i="2"/>
  <c r="E73" i="2"/>
  <c r="E96" i="2" s="1"/>
  <c r="G73" i="2"/>
  <c r="G96" i="2" s="1"/>
  <c r="D74" i="2"/>
  <c r="D97" i="2" s="1"/>
  <c r="F74" i="2"/>
  <c r="F97" i="2" s="1"/>
  <c r="E75" i="2"/>
  <c r="E98" i="2" s="1"/>
  <c r="G75" i="2"/>
  <c r="G98" i="2" s="1"/>
  <c r="D76" i="2"/>
  <c r="D99" i="2" s="1"/>
  <c r="F76" i="2"/>
  <c r="F99" i="2" s="1"/>
  <c r="E77" i="2"/>
  <c r="E100" i="2" s="1"/>
  <c r="G77" i="2"/>
  <c r="G100" i="2" s="1"/>
  <c r="D78" i="2"/>
  <c r="D101" i="2" s="1"/>
  <c r="F78" i="2"/>
  <c r="F101" i="2" s="1"/>
  <c r="E79" i="2"/>
  <c r="E102" i="2" s="1"/>
  <c r="G79" i="2"/>
  <c r="G102" i="2" s="1"/>
  <c r="D80" i="2"/>
  <c r="D103" i="2" s="1"/>
  <c r="F80" i="2"/>
  <c r="F103" i="2" s="1"/>
  <c r="E81" i="2"/>
  <c r="E104" i="2" s="1"/>
  <c r="G81" i="2"/>
  <c r="G104" i="2" s="1"/>
  <c r="D82" i="2"/>
  <c r="D105" i="2" s="1"/>
  <c r="F82" i="2"/>
  <c r="F105" i="2" s="1"/>
  <c r="E83" i="2"/>
  <c r="E106" i="2" s="1"/>
  <c r="G83" i="2"/>
  <c r="G106" i="2" s="1"/>
  <c r="D84" i="2"/>
  <c r="D107" i="2" s="1"/>
  <c r="F84" i="2"/>
  <c r="F107" i="2" s="1"/>
  <c r="E85" i="2"/>
  <c r="E108" i="2" s="1"/>
  <c r="G85" i="2"/>
  <c r="G108" i="2" s="1"/>
  <c r="D86" i="2"/>
  <c r="D109" i="2" s="1"/>
  <c r="F86" i="2"/>
  <c r="F109" i="2" s="1"/>
  <c r="D87" i="2"/>
  <c r="D110" i="2" s="1"/>
  <c r="F87" i="2"/>
  <c r="F110" i="2" s="1"/>
  <c r="E88" i="2"/>
  <c r="E111" i="2" s="1"/>
  <c r="G88" i="2"/>
  <c r="G111" i="2" s="1"/>
  <c r="D89" i="2"/>
  <c r="D112" i="2" s="1"/>
  <c r="F89" i="2"/>
  <c r="F112" i="2" s="1"/>
  <c r="G117" i="2" l="1"/>
  <c r="G118" i="2"/>
  <c r="C117" i="2"/>
  <c r="C118" i="2"/>
  <c r="F118" i="2"/>
  <c r="F117" i="2"/>
  <c r="E117" i="2"/>
  <c r="E118" i="2"/>
  <c r="D118" i="2"/>
  <c r="D117" i="2"/>
  <c r="D126" i="1"/>
  <c r="E126" i="1"/>
  <c r="F126" i="1"/>
  <c r="G126" i="1"/>
  <c r="C126" i="1"/>
  <c r="D125" i="1"/>
  <c r="E125" i="1"/>
  <c r="F125" i="1"/>
  <c r="G125" i="1"/>
  <c r="C125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00" i="1"/>
  <c r="D100" i="1"/>
  <c r="C122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00" i="1"/>
  <c r="D79" i="1"/>
  <c r="E79" i="1"/>
  <c r="F79" i="1"/>
  <c r="G79" i="1"/>
  <c r="D80" i="1"/>
  <c r="E80" i="1"/>
  <c r="F80" i="1"/>
  <c r="G80" i="1"/>
  <c r="D81" i="1"/>
  <c r="E81" i="1"/>
  <c r="F81" i="1"/>
  <c r="G81" i="1"/>
  <c r="D82" i="1"/>
  <c r="E82" i="1"/>
  <c r="F82" i="1"/>
  <c r="G82" i="1"/>
  <c r="D83" i="1"/>
  <c r="E83" i="1"/>
  <c r="F83" i="1"/>
  <c r="G83" i="1"/>
  <c r="D84" i="1"/>
  <c r="E84" i="1"/>
  <c r="F84" i="1"/>
  <c r="G84" i="1"/>
  <c r="D85" i="1"/>
  <c r="E85" i="1"/>
  <c r="F85" i="1"/>
  <c r="G85" i="1"/>
  <c r="D86" i="1"/>
  <c r="E86" i="1"/>
  <c r="F86" i="1"/>
  <c r="G86" i="1"/>
  <c r="D87" i="1"/>
  <c r="E87" i="1"/>
  <c r="F87" i="1"/>
  <c r="G87" i="1"/>
  <c r="D88" i="1"/>
  <c r="E88" i="1"/>
  <c r="F88" i="1"/>
  <c r="G88" i="1"/>
  <c r="D89" i="1"/>
  <c r="E89" i="1"/>
  <c r="F89" i="1"/>
  <c r="G89" i="1"/>
  <c r="D90" i="1"/>
  <c r="E90" i="1"/>
  <c r="F90" i="1"/>
  <c r="G90" i="1"/>
  <c r="D91" i="1"/>
  <c r="E91" i="1"/>
  <c r="F91" i="1"/>
  <c r="G91" i="1"/>
  <c r="D92" i="1"/>
  <c r="E92" i="1"/>
  <c r="F92" i="1"/>
  <c r="G92" i="1"/>
  <c r="D93" i="1"/>
  <c r="E93" i="1"/>
  <c r="F93" i="1"/>
  <c r="G93" i="1"/>
  <c r="D94" i="1"/>
  <c r="E94" i="1"/>
  <c r="F94" i="1"/>
  <c r="G94" i="1"/>
  <c r="D95" i="1"/>
  <c r="E95" i="1"/>
  <c r="F95" i="1"/>
  <c r="G95" i="1"/>
  <c r="D96" i="1"/>
  <c r="E96" i="1"/>
  <c r="F96" i="1"/>
  <c r="G96" i="1"/>
  <c r="D97" i="1"/>
  <c r="E97" i="1"/>
  <c r="F97" i="1"/>
  <c r="G97" i="1"/>
  <c r="D77" i="1"/>
  <c r="E77" i="1"/>
  <c r="F77" i="1"/>
  <c r="G77" i="1"/>
  <c r="D78" i="1"/>
  <c r="E78" i="1"/>
  <c r="F78" i="1"/>
  <c r="G78" i="1"/>
  <c r="D76" i="1"/>
  <c r="E76" i="1"/>
  <c r="F76" i="1"/>
  <c r="G76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E75" i="1"/>
  <c r="F75" i="1"/>
  <c r="G75" i="1"/>
  <c r="D75" i="1"/>
  <c r="C75" i="1"/>
  <c r="D151" i="1" l="1"/>
  <c r="D149" i="1"/>
  <c r="D147" i="1"/>
  <c r="D145" i="1"/>
  <c r="D143" i="1"/>
  <c r="D141" i="1"/>
  <c r="D139" i="1"/>
  <c r="D137" i="1"/>
  <c r="D135" i="1"/>
  <c r="D133" i="1"/>
  <c r="D131" i="1"/>
  <c r="D130" i="1"/>
  <c r="D152" i="1"/>
  <c r="D150" i="1"/>
  <c r="D148" i="1"/>
  <c r="D146" i="1"/>
  <c r="D144" i="1"/>
  <c r="D142" i="1"/>
  <c r="D140" i="1"/>
  <c r="D138" i="1"/>
  <c r="D136" i="1"/>
  <c r="D134" i="1"/>
  <c r="D132" i="1"/>
  <c r="E151" i="1"/>
  <c r="E149" i="1"/>
  <c r="E147" i="1"/>
  <c r="E145" i="1"/>
  <c r="E143" i="1"/>
  <c r="E141" i="1"/>
  <c r="E139" i="1"/>
  <c r="E137" i="1"/>
  <c r="E135" i="1"/>
  <c r="E133" i="1"/>
  <c r="E131" i="1"/>
  <c r="E152" i="1"/>
  <c r="D178" i="1" s="1"/>
  <c r="E150" i="1"/>
  <c r="D176" i="1" s="1"/>
  <c r="E148" i="1"/>
  <c r="D174" i="1" s="1"/>
  <c r="E146" i="1"/>
  <c r="D172" i="1" s="1"/>
  <c r="E144" i="1"/>
  <c r="D170" i="1" s="1"/>
  <c r="E142" i="1"/>
  <c r="D168" i="1" s="1"/>
  <c r="E140" i="1"/>
  <c r="D166" i="1" s="1"/>
  <c r="D183" i="1" s="1"/>
  <c r="E138" i="1"/>
  <c r="D164" i="1" s="1"/>
  <c r="E136" i="1"/>
  <c r="D162" i="1" s="1"/>
  <c r="E134" i="1"/>
  <c r="D160" i="1" s="1"/>
  <c r="E132" i="1"/>
  <c r="D158" i="1" s="1"/>
  <c r="D182" i="1" s="1"/>
  <c r="E130" i="1"/>
  <c r="D156" i="1" s="1"/>
  <c r="D184" i="1" s="1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E72" i="1"/>
  <c r="F72" i="1"/>
  <c r="G72" i="1"/>
  <c r="D72" i="1"/>
  <c r="C72" i="1"/>
  <c r="D157" i="1" l="1"/>
  <c r="D161" i="1"/>
  <c r="D181" i="1" s="1"/>
  <c r="D165" i="1"/>
  <c r="D169" i="1"/>
  <c r="D186" i="1" s="1"/>
  <c r="D173" i="1"/>
  <c r="D177" i="1"/>
  <c r="D159" i="1"/>
  <c r="D185" i="1" s="1"/>
  <c r="D163" i="1"/>
  <c r="D167" i="1"/>
  <c r="D171" i="1"/>
  <c r="D175" i="1"/>
  <c r="D146" i="2"/>
  <c r="D148" i="2"/>
  <c r="D172" i="2" s="1"/>
  <c r="D150" i="2"/>
  <c r="D167" i="2" s="1"/>
  <c r="D152" i="2"/>
  <c r="D154" i="2"/>
  <c r="D156" i="2"/>
  <c r="D158" i="2"/>
  <c r="D171" i="2" s="1"/>
  <c r="D160" i="2"/>
  <c r="D161" i="2"/>
  <c r="D163" i="2"/>
  <c r="D145" i="2"/>
  <c r="D170" i="2" s="1"/>
  <c r="D147" i="2"/>
  <c r="D168" i="2" s="1"/>
  <c r="D149" i="2"/>
  <c r="D151" i="2"/>
  <c r="D153" i="2"/>
  <c r="D155" i="2"/>
  <c r="D169" i="2" s="1"/>
  <c r="D157" i="2"/>
  <c r="D159" i="2"/>
  <c r="D162" i="2"/>
  <c r="D164" i="2"/>
</calcChain>
</file>

<file path=xl/sharedStrings.xml><?xml version="1.0" encoding="utf-8"?>
<sst xmlns="http://schemas.openxmlformats.org/spreadsheetml/2006/main" count="344" uniqueCount="76">
  <si>
    <t>Lama Kerja</t>
  </si>
  <si>
    <t>Prestasi</t>
  </si>
  <si>
    <t>Pengabdian</t>
  </si>
  <si>
    <t>Pengajaran</t>
  </si>
  <si>
    <t>Kode Bobot</t>
  </si>
  <si>
    <t>Alternatif</t>
  </si>
  <si>
    <t>Kriteria</t>
  </si>
  <si>
    <t>D+</t>
  </si>
  <si>
    <t>D-</t>
  </si>
  <si>
    <t>V</t>
  </si>
  <si>
    <t>Hasil</t>
  </si>
  <si>
    <t>Kode Kriteria</t>
  </si>
  <si>
    <t>Ketentuan</t>
  </si>
  <si>
    <t>Bobot</t>
  </si>
  <si>
    <t>K1</t>
  </si>
  <si>
    <t>K2</t>
  </si>
  <si>
    <t>K3</t>
  </si>
  <si>
    <t>K4</t>
  </si>
  <si>
    <t>K5</t>
  </si>
  <si>
    <t>B1</t>
  </si>
  <si>
    <t>B2</t>
  </si>
  <si>
    <t>B3</t>
  </si>
  <si>
    <t>B4</t>
  </si>
  <si>
    <t>B5</t>
  </si>
  <si>
    <t>Matrik Solusi Ideal Positif dan Negatif</t>
  </si>
  <si>
    <t>Matrik Jarak Solusi Ideal Positif dan Negatif</t>
  </si>
  <si>
    <t>Matrik Keputusan</t>
  </si>
  <si>
    <t>Penentuan Kriteria dan Bobot</t>
  </si>
  <si>
    <t>Pengisian Alternatif dan Nilai Kriteria</t>
  </si>
  <si>
    <t>Kaidah</t>
  </si>
  <si>
    <t>Benefit</t>
  </si>
  <si>
    <t>Penelitian</t>
  </si>
  <si>
    <t>ARD</t>
  </si>
  <si>
    <t>ANP</t>
  </si>
  <si>
    <t>AFI</t>
  </si>
  <si>
    <t>BGA</t>
  </si>
  <si>
    <t>DPO</t>
  </si>
  <si>
    <t>DZN</t>
  </si>
  <si>
    <t>FTS</t>
  </si>
  <si>
    <t>IMP</t>
  </si>
  <si>
    <t>JGG</t>
  </si>
  <si>
    <t>KNH</t>
  </si>
  <si>
    <t>KNO</t>
  </si>
  <si>
    <t>PYO</t>
  </si>
  <si>
    <t>RWI</t>
  </si>
  <si>
    <t>RTO</t>
  </si>
  <si>
    <t>SRA</t>
  </si>
  <si>
    <t>SPO</t>
  </si>
  <si>
    <t>SIO</t>
  </si>
  <si>
    <t>RSO</t>
  </si>
  <si>
    <t>SLR</t>
  </si>
  <si>
    <t>UMR</t>
  </si>
  <si>
    <t>YZM</t>
  </si>
  <si>
    <t>ZHP</t>
  </si>
  <si>
    <t>YRI</t>
  </si>
  <si>
    <t>Klasifikasi lama kerja</t>
  </si>
  <si>
    <t>Lebih dari 11 Tahun</t>
  </si>
  <si>
    <t>Klasifikasi Pengajaran</t>
  </si>
  <si>
    <t>0-20%</t>
  </si>
  <si>
    <t>0 sampai 3 Tahun</t>
  </si>
  <si>
    <t>Lebih dari 3-5 Tahun</t>
  </si>
  <si>
    <t>Lebih dari 5-8 Tahun</t>
  </si>
  <si>
    <t>Lebih dari 8-11 Tahun</t>
  </si>
  <si>
    <t>Lebih dari 20% - 40%</t>
  </si>
  <si>
    <t>Lebih dari 40% - 60%</t>
  </si>
  <si>
    <t>Lebih dari 60%-80%</t>
  </si>
  <si>
    <t>Lebih dari 80%-100%</t>
  </si>
  <si>
    <t>Akar Normalisasi</t>
  </si>
  <si>
    <t>Matrik Ternormalisasi</t>
  </si>
  <si>
    <t>Matrik Ternormalisasi Berbobot</t>
  </si>
  <si>
    <t>Y +</t>
  </si>
  <si>
    <t>Y -</t>
  </si>
  <si>
    <t>Penerapan Metode Topsis Dalam Penentuan Dosen Terbaik Per Program Studi di Institut Teknologi Telkom Purwokerto</t>
  </si>
  <si>
    <t>Hasil Perangkingan 6 Besar</t>
  </si>
  <si>
    <t>A +</t>
  </si>
  <si>
    <t>A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</si>
</sst>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quotePrefix="1" applyBorder="1"/>
    <xf numFmtId="16" fontId="0" fillId="0" borderId="1" xfId="0" quotePrefix="1" applyNumberFormat="1" applyBorder="1"/>
    <xf numFmtId="0" fontId="3" fillId="2" borderId="1" xfId="0" applyFont="1" applyFill="1" applyBorder="1"/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2" fontId="4" fillId="0" borderId="1" xfId="0" applyNumberFormat="1" applyFont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2381-AE92-46EC-A8E2-A01927385F4C}">
  <dimension ref="A2:G172"/>
  <sheetViews>
    <sheetView tabSelected="1" topLeftCell="A91" zoomScaleNormal="100" workbookViewId="0">
      <selection activeCell="J102" sqref="J102"/>
    </sheetView>
  </sheetViews>
  <sheetFormatPr defaultRowHeight="15" x14ac:dyDescent="0.25"/>
  <cols>
    <col min="2" max="2" width="12.28515625" bestFit="1" customWidth="1"/>
    <col min="3" max="3" width="13.85546875" customWidth="1"/>
    <col min="4" max="7" width="12" bestFit="1" customWidth="1"/>
    <col min="11" max="11" width="16.28515625" customWidth="1"/>
  </cols>
  <sheetData>
    <row r="2" spans="2:7" ht="40.5" customHeight="1" x14ac:dyDescent="0.25">
      <c r="B2" s="18" t="s">
        <v>72</v>
      </c>
      <c r="C2" s="18"/>
      <c r="D2" s="18"/>
      <c r="E2" s="18"/>
      <c r="F2" s="18"/>
      <c r="G2" s="18"/>
    </row>
    <row r="3" spans="2:7" ht="13.5" customHeight="1" x14ac:dyDescent="0.25">
      <c r="B3" s="1"/>
    </row>
    <row r="4" spans="2:7" ht="13.5" customHeight="1" x14ac:dyDescent="0.25">
      <c r="B4" s="19" t="s">
        <v>27</v>
      </c>
      <c r="C4" s="19"/>
      <c r="D4" s="19"/>
      <c r="E4" s="19"/>
      <c r="F4" s="19"/>
      <c r="G4" s="19"/>
    </row>
    <row r="5" spans="2:7" x14ac:dyDescent="0.25">
      <c r="B5" s="2" t="s">
        <v>11</v>
      </c>
      <c r="C5" s="2" t="s">
        <v>12</v>
      </c>
      <c r="E5" s="2" t="s">
        <v>4</v>
      </c>
      <c r="F5" s="2" t="s">
        <v>13</v>
      </c>
      <c r="G5" s="2" t="s">
        <v>29</v>
      </c>
    </row>
    <row r="6" spans="2:7" x14ac:dyDescent="0.25">
      <c r="B6" s="2" t="s">
        <v>14</v>
      </c>
      <c r="C6" s="2" t="s">
        <v>0</v>
      </c>
      <c r="E6" s="2" t="s">
        <v>19</v>
      </c>
      <c r="F6" s="2">
        <v>10</v>
      </c>
      <c r="G6" s="2" t="s">
        <v>30</v>
      </c>
    </row>
    <row r="7" spans="2:7" x14ac:dyDescent="0.25">
      <c r="B7" s="2" t="s">
        <v>15</v>
      </c>
      <c r="C7" s="2" t="s">
        <v>1</v>
      </c>
      <c r="E7" s="2" t="s">
        <v>20</v>
      </c>
      <c r="F7" s="2">
        <v>20</v>
      </c>
      <c r="G7" s="2" t="s">
        <v>30</v>
      </c>
    </row>
    <row r="8" spans="2:7" x14ac:dyDescent="0.25">
      <c r="B8" s="2" t="s">
        <v>16</v>
      </c>
      <c r="C8" s="2" t="s">
        <v>3</v>
      </c>
      <c r="E8" s="2" t="s">
        <v>21</v>
      </c>
      <c r="F8" s="2">
        <v>30</v>
      </c>
      <c r="G8" s="2" t="s">
        <v>30</v>
      </c>
    </row>
    <row r="9" spans="2:7" x14ac:dyDescent="0.25">
      <c r="B9" s="2" t="s">
        <v>17</v>
      </c>
      <c r="C9" s="2" t="s">
        <v>31</v>
      </c>
      <c r="E9" s="2" t="s">
        <v>22</v>
      </c>
      <c r="F9" s="2">
        <v>25</v>
      </c>
      <c r="G9" s="2" t="s">
        <v>30</v>
      </c>
    </row>
    <row r="10" spans="2:7" x14ac:dyDescent="0.25">
      <c r="B10" s="2" t="s">
        <v>18</v>
      </c>
      <c r="C10" s="2" t="s">
        <v>2</v>
      </c>
      <c r="E10" s="2" t="s">
        <v>23</v>
      </c>
      <c r="F10" s="2">
        <v>15</v>
      </c>
      <c r="G10" s="2" t="s">
        <v>30</v>
      </c>
    </row>
    <row r="12" spans="2:7" x14ac:dyDescent="0.25">
      <c r="B12" s="10" t="s">
        <v>55</v>
      </c>
      <c r="C12" s="12"/>
      <c r="E12" s="13" t="s">
        <v>57</v>
      </c>
      <c r="F12" s="13"/>
    </row>
    <row r="13" spans="2:7" x14ac:dyDescent="0.25">
      <c r="B13" s="2">
        <v>1</v>
      </c>
      <c r="C13" s="6" t="s">
        <v>59</v>
      </c>
      <c r="E13" s="2">
        <v>1</v>
      </c>
      <c r="F13" s="6" t="s">
        <v>58</v>
      </c>
    </row>
    <row r="14" spans="2:7" x14ac:dyDescent="0.25">
      <c r="B14" s="2">
        <v>2</v>
      </c>
      <c r="C14" s="7" t="s">
        <v>60</v>
      </c>
      <c r="E14" s="2">
        <v>2</v>
      </c>
      <c r="F14" s="2" t="s">
        <v>63</v>
      </c>
    </row>
    <row r="15" spans="2:7" x14ac:dyDescent="0.25">
      <c r="B15" s="2">
        <v>3</v>
      </c>
      <c r="C15" s="6" t="s">
        <v>61</v>
      </c>
      <c r="E15" s="2">
        <v>3</v>
      </c>
      <c r="F15" s="2" t="s">
        <v>64</v>
      </c>
    </row>
    <row r="16" spans="2:7" x14ac:dyDescent="0.25">
      <c r="B16" s="2">
        <v>4</v>
      </c>
      <c r="C16" s="6" t="s">
        <v>62</v>
      </c>
      <c r="E16" s="2">
        <v>4</v>
      </c>
      <c r="F16" s="2" t="s">
        <v>65</v>
      </c>
    </row>
    <row r="17" spans="1:7" x14ac:dyDescent="0.25">
      <c r="B17" s="2">
        <v>5</v>
      </c>
      <c r="C17" s="2" t="s">
        <v>56</v>
      </c>
      <c r="E17" s="2">
        <v>5</v>
      </c>
      <c r="F17" s="2" t="s">
        <v>66</v>
      </c>
    </row>
    <row r="18" spans="1:7" x14ac:dyDescent="0.25">
      <c r="C18" s="14" t="s">
        <v>28</v>
      </c>
      <c r="D18" s="14"/>
      <c r="E18" s="14"/>
      <c r="F18" s="14"/>
      <c r="G18" s="14"/>
    </row>
    <row r="19" spans="1:7" x14ac:dyDescent="0.25">
      <c r="B19" s="20" t="s">
        <v>5</v>
      </c>
      <c r="C19" s="20" t="s">
        <v>6</v>
      </c>
      <c r="D19" s="20"/>
      <c r="E19" s="20"/>
      <c r="F19" s="20"/>
      <c r="G19" s="20"/>
    </row>
    <row r="20" spans="1:7" x14ac:dyDescent="0.25">
      <c r="B20" s="20"/>
      <c r="C20" s="9" t="s">
        <v>14</v>
      </c>
      <c r="D20" s="9" t="s">
        <v>15</v>
      </c>
      <c r="E20" s="9" t="s">
        <v>16</v>
      </c>
      <c r="F20" s="9" t="s">
        <v>17</v>
      </c>
      <c r="G20" s="9" t="s">
        <v>18</v>
      </c>
    </row>
    <row r="21" spans="1:7" x14ac:dyDescent="0.25">
      <c r="A21">
        <v>1</v>
      </c>
      <c r="B21" s="2" t="s">
        <v>32</v>
      </c>
      <c r="C21" s="2">
        <v>2</v>
      </c>
      <c r="D21" s="2">
        <v>2</v>
      </c>
      <c r="E21" s="2">
        <v>4</v>
      </c>
      <c r="F21" s="2">
        <v>4</v>
      </c>
      <c r="G21" s="2">
        <v>0</v>
      </c>
    </row>
    <row r="22" spans="1:7" x14ac:dyDescent="0.25">
      <c r="A22">
        <v>2</v>
      </c>
      <c r="B22" s="2" t="s">
        <v>33</v>
      </c>
      <c r="C22" s="2">
        <v>1</v>
      </c>
      <c r="D22" s="2">
        <v>0</v>
      </c>
      <c r="E22" s="2">
        <v>5</v>
      </c>
      <c r="F22" s="2">
        <v>0</v>
      </c>
      <c r="G22" s="2">
        <v>0</v>
      </c>
    </row>
    <row r="23" spans="1:7" x14ac:dyDescent="0.25">
      <c r="A23">
        <v>3</v>
      </c>
      <c r="B23" s="2" t="s">
        <v>34</v>
      </c>
      <c r="C23" s="2">
        <v>5</v>
      </c>
      <c r="D23" s="2">
        <v>3</v>
      </c>
      <c r="E23" s="2">
        <v>5</v>
      </c>
      <c r="F23" s="2">
        <v>4</v>
      </c>
      <c r="G23" s="2">
        <v>0</v>
      </c>
    </row>
    <row r="24" spans="1:7" x14ac:dyDescent="0.25">
      <c r="A24">
        <v>4</v>
      </c>
      <c r="B24" s="2" t="s">
        <v>35</v>
      </c>
      <c r="C24" s="2">
        <v>1</v>
      </c>
      <c r="D24" s="2">
        <v>0</v>
      </c>
      <c r="E24" s="2">
        <v>5</v>
      </c>
      <c r="F24" s="2">
        <v>4</v>
      </c>
      <c r="G24" s="2">
        <v>1</v>
      </c>
    </row>
    <row r="25" spans="1:7" x14ac:dyDescent="0.25">
      <c r="A25">
        <v>5</v>
      </c>
      <c r="B25" s="2" t="s">
        <v>36</v>
      </c>
      <c r="C25" s="2">
        <v>2</v>
      </c>
      <c r="D25" s="2">
        <v>0</v>
      </c>
      <c r="E25" s="2">
        <v>5</v>
      </c>
      <c r="F25" s="2">
        <v>2</v>
      </c>
      <c r="G25" s="2">
        <v>0</v>
      </c>
    </row>
    <row r="26" spans="1:7" x14ac:dyDescent="0.25">
      <c r="A26">
        <v>6</v>
      </c>
      <c r="B26" s="2" t="s">
        <v>37</v>
      </c>
      <c r="C26" s="2">
        <v>2</v>
      </c>
      <c r="D26" s="2">
        <v>1</v>
      </c>
      <c r="E26" s="2">
        <v>5</v>
      </c>
      <c r="F26" s="2">
        <v>14</v>
      </c>
      <c r="G26" s="2">
        <v>1</v>
      </c>
    </row>
    <row r="27" spans="1:7" x14ac:dyDescent="0.25">
      <c r="A27">
        <v>7</v>
      </c>
      <c r="B27" s="2" t="s">
        <v>38</v>
      </c>
      <c r="C27" s="2">
        <v>2</v>
      </c>
      <c r="D27" s="2">
        <v>0</v>
      </c>
      <c r="E27" s="2">
        <v>5</v>
      </c>
      <c r="F27" s="2">
        <v>2</v>
      </c>
      <c r="G27" s="2">
        <v>0</v>
      </c>
    </row>
    <row r="28" spans="1:7" x14ac:dyDescent="0.25">
      <c r="A28">
        <v>8</v>
      </c>
      <c r="B28" s="2" t="s">
        <v>39</v>
      </c>
      <c r="C28" s="2">
        <v>3</v>
      </c>
      <c r="D28" s="2">
        <v>0</v>
      </c>
      <c r="E28" s="2">
        <v>5</v>
      </c>
      <c r="F28" s="2">
        <v>0</v>
      </c>
      <c r="G28" s="2">
        <v>0</v>
      </c>
    </row>
    <row r="29" spans="1:7" x14ac:dyDescent="0.25">
      <c r="A29">
        <v>9</v>
      </c>
      <c r="B29" s="2" t="s">
        <v>40</v>
      </c>
      <c r="C29" s="2">
        <v>1</v>
      </c>
      <c r="D29" s="2">
        <v>0</v>
      </c>
      <c r="E29" s="2">
        <v>5</v>
      </c>
      <c r="F29" s="2">
        <v>0</v>
      </c>
      <c r="G29" s="2">
        <v>0</v>
      </c>
    </row>
    <row r="30" spans="1:7" x14ac:dyDescent="0.25">
      <c r="A30">
        <v>10</v>
      </c>
      <c r="B30" s="2" t="s">
        <v>41</v>
      </c>
      <c r="C30" s="2">
        <v>1</v>
      </c>
      <c r="D30" s="2">
        <v>0</v>
      </c>
      <c r="E30" s="2">
        <v>5</v>
      </c>
      <c r="F30" s="2">
        <v>0</v>
      </c>
      <c r="G30" s="2">
        <v>0</v>
      </c>
    </row>
    <row r="31" spans="1:7" x14ac:dyDescent="0.25">
      <c r="A31">
        <v>11</v>
      </c>
      <c r="B31" s="2" t="s">
        <v>42</v>
      </c>
      <c r="C31" s="2">
        <v>2</v>
      </c>
      <c r="D31" s="2">
        <v>0</v>
      </c>
      <c r="E31" s="2">
        <v>5</v>
      </c>
      <c r="F31" s="2">
        <v>5</v>
      </c>
      <c r="G31" s="2">
        <v>2</v>
      </c>
    </row>
    <row r="32" spans="1:7" x14ac:dyDescent="0.25">
      <c r="A32">
        <v>12</v>
      </c>
      <c r="B32" s="2" t="s">
        <v>43</v>
      </c>
      <c r="C32" s="2">
        <v>1</v>
      </c>
      <c r="D32" s="2">
        <v>0</v>
      </c>
      <c r="E32" s="2">
        <v>5</v>
      </c>
      <c r="F32" s="2">
        <v>0</v>
      </c>
      <c r="G32" s="2">
        <v>0</v>
      </c>
    </row>
    <row r="33" spans="1:7" x14ac:dyDescent="0.25">
      <c r="A33">
        <v>13</v>
      </c>
      <c r="B33" s="2" t="s">
        <v>44</v>
      </c>
      <c r="C33" s="2">
        <v>1</v>
      </c>
      <c r="D33" s="2">
        <v>0</v>
      </c>
      <c r="E33" s="2">
        <v>5</v>
      </c>
      <c r="F33" s="2">
        <v>0</v>
      </c>
      <c r="G33" s="2">
        <v>0</v>
      </c>
    </row>
    <row r="34" spans="1:7" x14ac:dyDescent="0.25">
      <c r="A34">
        <v>14</v>
      </c>
      <c r="B34" s="2" t="s">
        <v>45</v>
      </c>
      <c r="C34" s="2">
        <v>2</v>
      </c>
      <c r="D34" s="2">
        <v>1</v>
      </c>
      <c r="E34" s="2">
        <v>5</v>
      </c>
      <c r="F34" s="2">
        <v>2</v>
      </c>
      <c r="G34" s="2">
        <v>1</v>
      </c>
    </row>
    <row r="35" spans="1:7" x14ac:dyDescent="0.25">
      <c r="A35">
        <v>15</v>
      </c>
      <c r="B35" s="2" t="s">
        <v>46</v>
      </c>
      <c r="C35" s="2">
        <v>1</v>
      </c>
      <c r="D35" s="2">
        <v>0</v>
      </c>
      <c r="E35" s="2">
        <v>5</v>
      </c>
      <c r="F35" s="2">
        <v>0</v>
      </c>
      <c r="G35" s="2">
        <v>0</v>
      </c>
    </row>
    <row r="36" spans="1:7" x14ac:dyDescent="0.25">
      <c r="A36">
        <v>16</v>
      </c>
      <c r="B36" s="2" t="s">
        <v>47</v>
      </c>
      <c r="C36" s="2">
        <v>2</v>
      </c>
      <c r="D36" s="2">
        <v>1</v>
      </c>
      <c r="E36" s="2">
        <v>4</v>
      </c>
      <c r="F36" s="2">
        <v>0</v>
      </c>
      <c r="G36" s="2">
        <v>0</v>
      </c>
    </row>
    <row r="37" spans="1:7" x14ac:dyDescent="0.25">
      <c r="A37">
        <v>18</v>
      </c>
      <c r="B37" s="2" t="s">
        <v>49</v>
      </c>
      <c r="C37" s="2">
        <v>1</v>
      </c>
      <c r="D37" s="2">
        <v>0</v>
      </c>
      <c r="E37" s="2">
        <v>5</v>
      </c>
      <c r="F37" s="2">
        <v>0</v>
      </c>
      <c r="G37" s="2">
        <v>0</v>
      </c>
    </row>
    <row r="38" spans="1:7" x14ac:dyDescent="0.25">
      <c r="A38">
        <v>19</v>
      </c>
      <c r="B38" s="2" t="s">
        <v>50</v>
      </c>
      <c r="C38" s="2">
        <v>1</v>
      </c>
      <c r="D38" s="2">
        <v>0</v>
      </c>
      <c r="E38" s="2">
        <v>5</v>
      </c>
      <c r="F38" s="2">
        <v>0</v>
      </c>
      <c r="G38" s="2">
        <v>0</v>
      </c>
    </row>
    <row r="39" spans="1:7" x14ac:dyDescent="0.25">
      <c r="A39">
        <v>20</v>
      </c>
      <c r="B39" s="2" t="s">
        <v>51</v>
      </c>
      <c r="C39" s="2">
        <v>1</v>
      </c>
      <c r="D39" s="2">
        <v>0</v>
      </c>
      <c r="E39" s="2">
        <v>5</v>
      </c>
      <c r="F39" s="2">
        <v>1</v>
      </c>
      <c r="G39" s="2">
        <v>0</v>
      </c>
    </row>
    <row r="40" spans="1:7" x14ac:dyDescent="0.25">
      <c r="A40">
        <v>23</v>
      </c>
      <c r="B40" s="2" t="s">
        <v>53</v>
      </c>
      <c r="C40" s="2">
        <v>2</v>
      </c>
      <c r="D40" s="2">
        <v>0</v>
      </c>
      <c r="E40" s="2">
        <v>5</v>
      </c>
      <c r="F40" s="2">
        <v>2</v>
      </c>
      <c r="G40" s="2">
        <v>0</v>
      </c>
    </row>
    <row r="43" spans="1:7" x14ac:dyDescent="0.25">
      <c r="C43" s="21" t="s">
        <v>26</v>
      </c>
      <c r="D43" s="21"/>
      <c r="E43" s="21"/>
      <c r="F43" s="21"/>
      <c r="G43" s="21"/>
    </row>
    <row r="44" spans="1:7" ht="15.75" x14ac:dyDescent="0.25">
      <c r="B44" s="24"/>
      <c r="C44" s="25" t="s">
        <v>14</v>
      </c>
      <c r="D44" s="25" t="s">
        <v>15</v>
      </c>
      <c r="E44" s="25" t="s">
        <v>16</v>
      </c>
      <c r="F44" s="25" t="s">
        <v>17</v>
      </c>
      <c r="G44" s="25" t="s">
        <v>18</v>
      </c>
    </row>
    <row r="45" spans="1:7" ht="15.75" x14ac:dyDescent="0.25">
      <c r="B45" s="25" t="s">
        <v>32</v>
      </c>
      <c r="C45" s="29">
        <v>2</v>
      </c>
      <c r="D45" s="29">
        <v>2</v>
      </c>
      <c r="E45" s="29">
        <v>4</v>
      </c>
      <c r="F45" s="29">
        <v>4</v>
      </c>
      <c r="G45" s="29">
        <v>0</v>
      </c>
    </row>
    <row r="46" spans="1:7" ht="15.75" x14ac:dyDescent="0.25">
      <c r="B46" s="25" t="s">
        <v>33</v>
      </c>
      <c r="C46" s="29">
        <v>1</v>
      </c>
      <c r="D46" s="29">
        <v>0</v>
      </c>
      <c r="E46" s="29">
        <v>5</v>
      </c>
      <c r="F46" s="29">
        <v>0</v>
      </c>
      <c r="G46" s="29">
        <v>0</v>
      </c>
    </row>
    <row r="47" spans="1:7" ht="15.75" x14ac:dyDescent="0.25">
      <c r="B47" s="25" t="s">
        <v>34</v>
      </c>
      <c r="C47" s="29">
        <v>5</v>
      </c>
      <c r="D47" s="29">
        <v>3</v>
      </c>
      <c r="E47" s="29">
        <v>5</v>
      </c>
      <c r="F47" s="29">
        <v>4</v>
      </c>
      <c r="G47" s="29">
        <v>0</v>
      </c>
    </row>
    <row r="48" spans="1:7" ht="15.75" x14ac:dyDescent="0.25">
      <c r="B48" s="25" t="s">
        <v>35</v>
      </c>
      <c r="C48" s="29">
        <v>1</v>
      </c>
      <c r="D48" s="29">
        <v>0</v>
      </c>
      <c r="E48" s="29">
        <v>5</v>
      </c>
      <c r="F48" s="29">
        <v>4</v>
      </c>
      <c r="G48" s="29">
        <v>1</v>
      </c>
    </row>
    <row r="49" spans="2:7" ht="15.75" x14ac:dyDescent="0.25">
      <c r="B49" s="25" t="s">
        <v>36</v>
      </c>
      <c r="C49" s="29">
        <v>2</v>
      </c>
      <c r="D49" s="29">
        <v>0</v>
      </c>
      <c r="E49" s="29">
        <v>5</v>
      </c>
      <c r="F49" s="29">
        <v>2</v>
      </c>
      <c r="G49" s="29">
        <v>0</v>
      </c>
    </row>
    <row r="50" spans="2:7" ht="15.75" x14ac:dyDescent="0.25">
      <c r="B50" s="25" t="s">
        <v>37</v>
      </c>
      <c r="C50" s="29">
        <v>2</v>
      </c>
      <c r="D50" s="29">
        <v>1</v>
      </c>
      <c r="E50" s="29">
        <v>5</v>
      </c>
      <c r="F50" s="29">
        <v>14</v>
      </c>
      <c r="G50" s="29">
        <v>1</v>
      </c>
    </row>
    <row r="51" spans="2:7" ht="15.75" x14ac:dyDescent="0.25">
      <c r="B51" s="25" t="s">
        <v>38</v>
      </c>
      <c r="C51" s="29">
        <v>2</v>
      </c>
      <c r="D51" s="29">
        <v>0</v>
      </c>
      <c r="E51" s="29">
        <v>5</v>
      </c>
      <c r="F51" s="29">
        <v>2</v>
      </c>
      <c r="G51" s="29">
        <v>0</v>
      </c>
    </row>
    <row r="52" spans="2:7" ht="15.75" x14ac:dyDescent="0.25">
      <c r="B52" s="25" t="s">
        <v>39</v>
      </c>
      <c r="C52" s="29">
        <v>3</v>
      </c>
      <c r="D52" s="29">
        <v>0</v>
      </c>
      <c r="E52" s="29">
        <v>5</v>
      </c>
      <c r="F52" s="29">
        <v>0</v>
      </c>
      <c r="G52" s="29">
        <v>0</v>
      </c>
    </row>
    <row r="53" spans="2:7" ht="15.75" x14ac:dyDescent="0.25">
      <c r="B53" s="25" t="s">
        <v>40</v>
      </c>
      <c r="C53" s="29">
        <v>1</v>
      </c>
      <c r="D53" s="29">
        <v>0</v>
      </c>
      <c r="E53" s="29">
        <v>5</v>
      </c>
      <c r="F53" s="29">
        <v>0</v>
      </c>
      <c r="G53" s="29">
        <v>0</v>
      </c>
    </row>
    <row r="54" spans="2:7" ht="15.75" x14ac:dyDescent="0.25">
      <c r="B54" s="25" t="s">
        <v>41</v>
      </c>
      <c r="C54" s="29">
        <v>1</v>
      </c>
      <c r="D54" s="29">
        <v>0</v>
      </c>
      <c r="E54" s="29">
        <v>5</v>
      </c>
      <c r="F54" s="29">
        <v>0</v>
      </c>
      <c r="G54" s="29">
        <v>0</v>
      </c>
    </row>
    <row r="55" spans="2:7" ht="15.75" x14ac:dyDescent="0.25">
      <c r="B55" s="25" t="s">
        <v>42</v>
      </c>
      <c r="C55" s="29">
        <v>2</v>
      </c>
      <c r="D55" s="29">
        <v>0</v>
      </c>
      <c r="E55" s="29">
        <v>5</v>
      </c>
      <c r="F55" s="29">
        <v>5</v>
      </c>
      <c r="G55" s="29">
        <v>2</v>
      </c>
    </row>
    <row r="56" spans="2:7" ht="15.75" x14ac:dyDescent="0.25">
      <c r="B56" s="25" t="s">
        <v>43</v>
      </c>
      <c r="C56" s="29">
        <v>1</v>
      </c>
      <c r="D56" s="29">
        <v>0</v>
      </c>
      <c r="E56" s="29">
        <v>5</v>
      </c>
      <c r="F56" s="29">
        <v>0</v>
      </c>
      <c r="G56" s="29">
        <v>0</v>
      </c>
    </row>
    <row r="57" spans="2:7" ht="15.75" x14ac:dyDescent="0.25">
      <c r="B57" s="25" t="s">
        <v>44</v>
      </c>
      <c r="C57" s="29">
        <v>1</v>
      </c>
      <c r="D57" s="29">
        <v>0</v>
      </c>
      <c r="E57" s="29">
        <v>5</v>
      </c>
      <c r="F57" s="29">
        <v>0</v>
      </c>
      <c r="G57" s="29">
        <v>0</v>
      </c>
    </row>
    <row r="58" spans="2:7" ht="15.75" x14ac:dyDescent="0.25">
      <c r="B58" s="25" t="s">
        <v>45</v>
      </c>
      <c r="C58" s="29">
        <v>2</v>
      </c>
      <c r="D58" s="29">
        <v>1</v>
      </c>
      <c r="E58" s="29">
        <v>5</v>
      </c>
      <c r="F58" s="29">
        <v>2</v>
      </c>
      <c r="G58" s="29">
        <v>1</v>
      </c>
    </row>
    <row r="59" spans="2:7" ht="15.75" x14ac:dyDescent="0.25">
      <c r="B59" s="25" t="s">
        <v>46</v>
      </c>
      <c r="C59" s="29">
        <v>1</v>
      </c>
      <c r="D59" s="29">
        <v>0</v>
      </c>
      <c r="E59" s="29">
        <v>5</v>
      </c>
      <c r="F59" s="29">
        <v>0</v>
      </c>
      <c r="G59" s="29">
        <v>0</v>
      </c>
    </row>
    <row r="60" spans="2:7" ht="15.75" x14ac:dyDescent="0.25">
      <c r="B60" s="25" t="s">
        <v>47</v>
      </c>
      <c r="C60" s="29">
        <v>2</v>
      </c>
      <c r="D60" s="29">
        <v>1</v>
      </c>
      <c r="E60" s="29">
        <v>4</v>
      </c>
      <c r="F60" s="29">
        <v>0</v>
      </c>
      <c r="G60" s="29">
        <v>0</v>
      </c>
    </row>
    <row r="61" spans="2:7" ht="15.75" x14ac:dyDescent="0.25">
      <c r="B61" s="25" t="s">
        <v>49</v>
      </c>
      <c r="C61" s="29">
        <v>1</v>
      </c>
      <c r="D61" s="29">
        <v>0</v>
      </c>
      <c r="E61" s="29">
        <v>5</v>
      </c>
      <c r="F61" s="29">
        <v>0</v>
      </c>
      <c r="G61" s="29">
        <v>0</v>
      </c>
    </row>
    <row r="62" spans="2:7" ht="15.75" x14ac:dyDescent="0.25">
      <c r="B62" s="25" t="s">
        <v>50</v>
      </c>
      <c r="C62" s="29">
        <v>1</v>
      </c>
      <c r="D62" s="29">
        <v>0</v>
      </c>
      <c r="E62" s="29">
        <v>5</v>
      </c>
      <c r="F62" s="29">
        <v>0</v>
      </c>
      <c r="G62" s="29">
        <v>0</v>
      </c>
    </row>
    <row r="63" spans="2:7" ht="15.75" x14ac:dyDescent="0.25">
      <c r="B63" s="25" t="s">
        <v>51</v>
      </c>
      <c r="C63" s="29">
        <v>1</v>
      </c>
      <c r="D63" s="29">
        <v>0</v>
      </c>
      <c r="E63" s="29">
        <v>5</v>
      </c>
      <c r="F63" s="29">
        <v>1</v>
      </c>
      <c r="G63" s="29">
        <v>0</v>
      </c>
    </row>
    <row r="64" spans="2:7" ht="15.75" x14ac:dyDescent="0.25">
      <c r="B64" s="25" t="s">
        <v>53</v>
      </c>
      <c r="C64" s="29">
        <v>2</v>
      </c>
      <c r="D64" s="29">
        <v>0</v>
      </c>
      <c r="E64" s="29">
        <v>5</v>
      </c>
      <c r="F64" s="29">
        <v>2</v>
      </c>
      <c r="G64" s="29">
        <v>0</v>
      </c>
    </row>
    <row r="66" spans="2:7" x14ac:dyDescent="0.25">
      <c r="C66" s="14" t="s">
        <v>67</v>
      </c>
      <c r="D66" s="14"/>
      <c r="E66" s="14"/>
      <c r="F66" s="14"/>
      <c r="G66" s="14"/>
    </row>
    <row r="67" spans="2:7" ht="15.75" x14ac:dyDescent="0.25">
      <c r="C67" s="24">
        <f>SQRT((C45^2)+(C46^2)+(C47^2)+(C48^2)+(C49^2)+(C50^2)+(C51^2)+(C52^2)+(C53^2)+(C54^2)+(C55^2)+(C56^2)+(C57^2)+(C58^2)+(C59^2)+(C60^2)+(C61^2)+(C62^2)+(C63^2)+(C64^2))</f>
        <v>8.717797887081348</v>
      </c>
      <c r="D67" s="24">
        <f>SQRT((D45^2)+(D46^2)+(D47^2)+(D48^2)+(D49^2)+(D50^2)+(D51^2)+(D52^2)+(D53^2)+(D54^2)+(D55^2)+(D56^2)+(D57^2)+(D58^2)+(D59^2)+(D60^2)+(D61^2)+(D62^2)+(D63^2)+(D64^2))</f>
        <v>4</v>
      </c>
      <c r="E67" s="24">
        <f>SQRT((E45^2)+(E46^2)+(E47^2)+(E48^2)+(E49^2)+(E50^2)+(E51^2)+(E52^2)+(E53^2)+(E54^2)+(E55^2)+(E56^2)+(E57^2)+(E58^2)+(E59^2)+(E60^2)+(E61^2)+(E62^2)+(E63^2)+(E64^2))</f>
        <v>21.95449840010015</v>
      </c>
      <c r="F67" s="24">
        <f>SQRT((F45^2)+(F46^2)+(F47^2)+(F48^2)+(F49^2)+(F50^2)+(F51^2)+(F52^2)+(F53^2)+(F54^2)+(F55^2)+(F56^2)+(F57^2)+(F58^2)+(F59^2)+(F60^2)+(F61^2)+(F62^2)+(F63^2)+(F64^2))</f>
        <v>16.911534525287763</v>
      </c>
      <c r="G67" s="24">
        <f>SQRT((G45^2)+(G46^2)+(G47^2)+(G48^2)+(G49^2)+(G50^2)+(G51^2)+(G52^2)+(G53^2)+(G54^2)+(G55^2)+(G56^2)+(G57^2)+(G58^2)+(G59^2)+(G60^2)+(G61^2)+(G62^2)+(G63^2)+(G64^2))</f>
        <v>2.6457513110645907</v>
      </c>
    </row>
    <row r="68" spans="2:7" x14ac:dyDescent="0.25">
      <c r="C68" s="21"/>
      <c r="D68" s="21"/>
      <c r="E68" s="21"/>
      <c r="F68" s="21"/>
      <c r="G68" s="21"/>
    </row>
    <row r="69" spans="2:7" x14ac:dyDescent="0.25">
      <c r="C69" s="21" t="s">
        <v>68</v>
      </c>
      <c r="D69" s="21"/>
      <c r="E69" s="21"/>
      <c r="F69" s="21"/>
      <c r="G69" s="21"/>
    </row>
    <row r="70" spans="2:7" ht="15.75" x14ac:dyDescent="0.25">
      <c r="B70" s="24"/>
      <c r="C70" s="25" t="s">
        <v>14</v>
      </c>
      <c r="D70" s="25" t="s">
        <v>15</v>
      </c>
      <c r="E70" s="25" t="s">
        <v>16</v>
      </c>
      <c r="F70" s="25" t="s">
        <v>17</v>
      </c>
      <c r="G70" s="25" t="s">
        <v>18</v>
      </c>
    </row>
    <row r="71" spans="2:7" ht="15.75" x14ac:dyDescent="0.25">
      <c r="B71" s="25" t="s">
        <v>32</v>
      </c>
      <c r="C71" s="24">
        <f>C45/C67</f>
        <v>0.22941573387056174</v>
      </c>
      <c r="D71" s="24">
        <f>D45/D67</f>
        <v>0.5</v>
      </c>
      <c r="E71" s="24">
        <f>E45/E67</f>
        <v>0.18219500746971076</v>
      </c>
      <c r="F71" s="24">
        <f>F45/F67</f>
        <v>0.23652495839563303</v>
      </c>
      <c r="G71" s="24">
        <f>G45/G67</f>
        <v>0</v>
      </c>
    </row>
    <row r="72" spans="2:7" ht="15.75" x14ac:dyDescent="0.25">
      <c r="B72" s="25" t="s">
        <v>33</v>
      </c>
      <c r="C72" s="24">
        <f>C46/C67</f>
        <v>0.11470786693528087</v>
      </c>
      <c r="D72" s="24">
        <f>D46/D67</f>
        <v>0</v>
      </c>
      <c r="E72" s="24">
        <f>E46/E67</f>
        <v>0.22774375933713847</v>
      </c>
      <c r="F72" s="24">
        <f>F46/F67</f>
        <v>0</v>
      </c>
      <c r="G72" s="24">
        <f>G46/G67</f>
        <v>0</v>
      </c>
    </row>
    <row r="73" spans="2:7" ht="15.75" x14ac:dyDescent="0.25">
      <c r="B73" s="25" t="s">
        <v>34</v>
      </c>
      <c r="C73" s="24">
        <f>C47/C67</f>
        <v>0.57353933467640439</v>
      </c>
      <c r="D73" s="24">
        <f>D47/D67</f>
        <v>0.75</v>
      </c>
      <c r="E73" s="24">
        <f>E47/E67</f>
        <v>0.22774375933713847</v>
      </c>
      <c r="F73" s="24">
        <f>F47/F67</f>
        <v>0.23652495839563303</v>
      </c>
      <c r="G73" s="24">
        <f>G47/G67</f>
        <v>0</v>
      </c>
    </row>
    <row r="74" spans="2:7" ht="15.75" x14ac:dyDescent="0.25">
      <c r="B74" s="25" t="s">
        <v>35</v>
      </c>
      <c r="C74" s="24">
        <f>C48/C67</f>
        <v>0.11470786693528087</v>
      </c>
      <c r="D74" s="24">
        <f>D48/D67</f>
        <v>0</v>
      </c>
      <c r="E74" s="24">
        <f>E48/E67</f>
        <v>0.22774375933713847</v>
      </c>
      <c r="F74" s="24">
        <f>F48/F67</f>
        <v>0.23652495839563303</v>
      </c>
      <c r="G74" s="24">
        <f>G48/G67</f>
        <v>0.3779644730092272</v>
      </c>
    </row>
    <row r="75" spans="2:7" ht="15.75" x14ac:dyDescent="0.25">
      <c r="B75" s="25" t="s">
        <v>36</v>
      </c>
      <c r="C75" s="24">
        <f>C49/C67</f>
        <v>0.22941573387056174</v>
      </c>
      <c r="D75" s="24">
        <f>D49/D67</f>
        <v>0</v>
      </c>
      <c r="E75" s="24">
        <f>E49/E67</f>
        <v>0.22774375933713847</v>
      </c>
      <c r="F75" s="24">
        <f>F49/F67</f>
        <v>0.11826247919781652</v>
      </c>
      <c r="G75" s="24">
        <f>G49/G67</f>
        <v>0</v>
      </c>
    </row>
    <row r="76" spans="2:7" ht="15.75" x14ac:dyDescent="0.25">
      <c r="B76" s="25" t="s">
        <v>37</v>
      </c>
      <c r="C76" s="24">
        <f>C50/C67</f>
        <v>0.22941573387056174</v>
      </c>
      <c r="D76" s="24">
        <f>D50/D67</f>
        <v>0.25</v>
      </c>
      <c r="E76" s="24">
        <f>E50/E67</f>
        <v>0.22774375933713847</v>
      </c>
      <c r="F76" s="24">
        <f>F50/F67</f>
        <v>0.82783735438471562</v>
      </c>
      <c r="G76" s="24">
        <f>G50/G67</f>
        <v>0.3779644730092272</v>
      </c>
    </row>
    <row r="77" spans="2:7" ht="15.75" x14ac:dyDescent="0.25">
      <c r="B77" s="25" t="s">
        <v>38</v>
      </c>
      <c r="C77" s="24">
        <f>C51/C67</f>
        <v>0.22941573387056174</v>
      </c>
      <c r="D77" s="24">
        <f>D51/D67</f>
        <v>0</v>
      </c>
      <c r="E77" s="24">
        <f>E51/E67</f>
        <v>0.22774375933713847</v>
      </c>
      <c r="F77" s="24">
        <f>F51/F67</f>
        <v>0.11826247919781652</v>
      </c>
      <c r="G77" s="24">
        <f>G51/G67</f>
        <v>0</v>
      </c>
    </row>
    <row r="78" spans="2:7" ht="15.75" x14ac:dyDescent="0.25">
      <c r="B78" s="25" t="s">
        <v>39</v>
      </c>
      <c r="C78" s="24">
        <f>C52/C67</f>
        <v>0.34412360080584259</v>
      </c>
      <c r="D78" s="24">
        <f>D52/D67</f>
        <v>0</v>
      </c>
      <c r="E78" s="24">
        <f>E52/E67</f>
        <v>0.22774375933713847</v>
      </c>
      <c r="F78" s="24">
        <f>F52/F67</f>
        <v>0</v>
      </c>
      <c r="G78" s="24">
        <f>G52/G67</f>
        <v>0</v>
      </c>
    </row>
    <row r="79" spans="2:7" ht="15.75" x14ac:dyDescent="0.25">
      <c r="B79" s="25" t="s">
        <v>40</v>
      </c>
      <c r="C79" s="24">
        <f>C53/C67</f>
        <v>0.11470786693528087</v>
      </c>
      <c r="D79" s="24">
        <f>D53/D67</f>
        <v>0</v>
      </c>
      <c r="E79" s="24">
        <f>E53/E67</f>
        <v>0.22774375933713847</v>
      </c>
      <c r="F79" s="24">
        <f>F53/F67</f>
        <v>0</v>
      </c>
      <c r="G79" s="24">
        <f>G53/G67</f>
        <v>0</v>
      </c>
    </row>
    <row r="80" spans="2:7" ht="15.75" x14ac:dyDescent="0.25">
      <c r="B80" s="25" t="s">
        <v>41</v>
      </c>
      <c r="C80" s="24">
        <f>C54/C67</f>
        <v>0.11470786693528087</v>
      </c>
      <c r="D80" s="24">
        <f>D54/D67</f>
        <v>0</v>
      </c>
      <c r="E80" s="24">
        <f>E54/E67</f>
        <v>0.22774375933713847</v>
      </c>
      <c r="F80" s="24">
        <f>F54/F67</f>
        <v>0</v>
      </c>
      <c r="G80" s="24">
        <f>G54/G67</f>
        <v>0</v>
      </c>
    </row>
    <row r="81" spans="2:7" ht="15.75" x14ac:dyDescent="0.25">
      <c r="B81" s="25" t="s">
        <v>42</v>
      </c>
      <c r="C81" s="24">
        <f>C55/C67</f>
        <v>0.22941573387056174</v>
      </c>
      <c r="D81" s="24">
        <f>D55/D67</f>
        <v>0</v>
      </c>
      <c r="E81" s="28">
        <f>E55/E67</f>
        <v>0.22774375933713847</v>
      </c>
      <c r="F81" s="24">
        <f>F55/F67</f>
        <v>0.29565619799454129</v>
      </c>
      <c r="G81" s="24">
        <f>G55/G67</f>
        <v>0.7559289460184544</v>
      </c>
    </row>
    <row r="82" spans="2:7" ht="15.75" x14ac:dyDescent="0.25">
      <c r="B82" s="25" t="s">
        <v>43</v>
      </c>
      <c r="C82" s="24">
        <f>C56/C67</f>
        <v>0.11470786693528087</v>
      </c>
      <c r="D82" s="24">
        <f>D56/D67</f>
        <v>0</v>
      </c>
      <c r="E82" s="24">
        <f>E56/E67</f>
        <v>0.22774375933713847</v>
      </c>
      <c r="F82" s="24">
        <f>F56/F67</f>
        <v>0</v>
      </c>
      <c r="G82" s="24">
        <f>G56/G67</f>
        <v>0</v>
      </c>
    </row>
    <row r="83" spans="2:7" ht="15.75" x14ac:dyDescent="0.25">
      <c r="B83" s="25" t="s">
        <v>44</v>
      </c>
      <c r="C83" s="24">
        <f>C57/C67</f>
        <v>0.11470786693528087</v>
      </c>
      <c r="D83" s="24">
        <f>D57/D67</f>
        <v>0</v>
      </c>
      <c r="E83" s="24">
        <f>E57/E67</f>
        <v>0.22774375933713847</v>
      </c>
      <c r="F83" s="24">
        <f>F57/F67</f>
        <v>0</v>
      </c>
      <c r="G83" s="24">
        <f>G57/G67</f>
        <v>0</v>
      </c>
    </row>
    <row r="84" spans="2:7" ht="15.75" x14ac:dyDescent="0.25">
      <c r="B84" s="25" t="s">
        <v>45</v>
      </c>
      <c r="C84" s="24">
        <f>C58/C67</f>
        <v>0.22941573387056174</v>
      </c>
      <c r="D84" s="24">
        <f>D58/D67</f>
        <v>0.25</v>
      </c>
      <c r="E84" s="24">
        <f>E58/E67</f>
        <v>0.22774375933713847</v>
      </c>
      <c r="F84" s="24">
        <f>F58/F67</f>
        <v>0.11826247919781652</v>
      </c>
      <c r="G84" s="24">
        <f>G58/G67</f>
        <v>0.3779644730092272</v>
      </c>
    </row>
    <row r="85" spans="2:7" ht="15.75" x14ac:dyDescent="0.25">
      <c r="B85" s="25" t="s">
        <v>46</v>
      </c>
      <c r="C85" s="24">
        <f>C59/C67</f>
        <v>0.11470786693528087</v>
      </c>
      <c r="D85" s="24">
        <f>D59/D67</f>
        <v>0</v>
      </c>
      <c r="E85" s="24">
        <f>E59/E67</f>
        <v>0.22774375933713847</v>
      </c>
      <c r="F85" s="24">
        <f>F59/F67</f>
        <v>0</v>
      </c>
      <c r="G85" s="24">
        <f>G59/G67</f>
        <v>0</v>
      </c>
    </row>
    <row r="86" spans="2:7" ht="15.75" x14ac:dyDescent="0.25">
      <c r="B86" s="25" t="s">
        <v>47</v>
      </c>
      <c r="C86" s="24">
        <f>C60/C67</f>
        <v>0.22941573387056174</v>
      </c>
      <c r="D86" s="24">
        <f>D60/D67</f>
        <v>0.25</v>
      </c>
      <c r="E86" s="24">
        <f>E60/E67</f>
        <v>0.18219500746971076</v>
      </c>
      <c r="F86" s="24">
        <f>F60/F67</f>
        <v>0</v>
      </c>
      <c r="G86" s="24">
        <f>G60/G67</f>
        <v>0</v>
      </c>
    </row>
    <row r="87" spans="2:7" ht="15.75" x14ac:dyDescent="0.25">
      <c r="B87" s="25" t="s">
        <v>49</v>
      </c>
      <c r="C87" s="24">
        <f>C61/C67</f>
        <v>0.11470786693528087</v>
      </c>
      <c r="D87" s="24">
        <f>D61/D67</f>
        <v>0</v>
      </c>
      <c r="E87" s="24">
        <f>E61/E67</f>
        <v>0.22774375933713847</v>
      </c>
      <c r="F87" s="24">
        <f>F61/F67</f>
        <v>0</v>
      </c>
      <c r="G87" s="24">
        <f>G61/G67</f>
        <v>0</v>
      </c>
    </row>
    <row r="88" spans="2:7" ht="15.75" x14ac:dyDescent="0.25">
      <c r="B88" s="25" t="s">
        <v>50</v>
      </c>
      <c r="C88" s="24">
        <f>C62/C67</f>
        <v>0.11470786693528087</v>
      </c>
      <c r="D88" s="24">
        <f>D62/D67</f>
        <v>0</v>
      </c>
      <c r="E88" s="24">
        <f>E62/E67</f>
        <v>0.22774375933713847</v>
      </c>
      <c r="F88" s="24">
        <f>F62/F67</f>
        <v>0</v>
      </c>
      <c r="G88" s="24">
        <f>G62/G67</f>
        <v>0</v>
      </c>
    </row>
    <row r="89" spans="2:7" ht="15.75" x14ac:dyDescent="0.25">
      <c r="B89" s="25" t="s">
        <v>51</v>
      </c>
      <c r="C89" s="24">
        <f>C63/C67</f>
        <v>0.11470786693528087</v>
      </c>
      <c r="D89" s="24">
        <f>D63/D67</f>
        <v>0</v>
      </c>
      <c r="E89" s="24">
        <f>E63/E67</f>
        <v>0.22774375933713847</v>
      </c>
      <c r="F89" s="24">
        <f>F63/F67</f>
        <v>5.9131239598908258E-2</v>
      </c>
      <c r="G89" s="24">
        <f>G63/G67</f>
        <v>0</v>
      </c>
    </row>
    <row r="90" spans="2:7" ht="15.75" x14ac:dyDescent="0.25">
      <c r="B90" s="25" t="s">
        <v>53</v>
      </c>
      <c r="C90" s="24">
        <f>C64/C67</f>
        <v>0.22941573387056174</v>
      </c>
      <c r="D90" s="24">
        <f>D64/D67</f>
        <v>0</v>
      </c>
      <c r="E90" s="24">
        <f>E64/E67</f>
        <v>0.22774375933713847</v>
      </c>
      <c r="F90" s="24">
        <f>F64/F67</f>
        <v>0.11826247919781652</v>
      </c>
      <c r="G90" s="24">
        <f>G64/G67</f>
        <v>0</v>
      </c>
    </row>
    <row r="92" spans="2:7" x14ac:dyDescent="0.25">
      <c r="C92" s="21" t="s">
        <v>69</v>
      </c>
      <c r="D92" s="21"/>
      <c r="E92" s="21"/>
      <c r="F92" s="21"/>
      <c r="G92" s="21"/>
    </row>
    <row r="93" spans="2:7" ht="15.75" x14ac:dyDescent="0.25">
      <c r="B93" s="24"/>
      <c r="C93" s="25" t="s">
        <v>14</v>
      </c>
      <c r="D93" s="25" t="s">
        <v>15</v>
      </c>
      <c r="E93" s="25" t="s">
        <v>16</v>
      </c>
      <c r="F93" s="25" t="s">
        <v>17</v>
      </c>
      <c r="G93" s="25" t="s">
        <v>18</v>
      </c>
    </row>
    <row r="94" spans="2:7" ht="15.75" x14ac:dyDescent="0.25">
      <c r="B94" s="25" t="s">
        <v>32</v>
      </c>
      <c r="C94" s="24">
        <f t="shared" ref="C94:C113" si="0">C71*10</f>
        <v>2.2941573387056176</v>
      </c>
      <c r="D94" s="24">
        <f t="shared" ref="D94:D113" si="1">D71*20</f>
        <v>10</v>
      </c>
      <c r="E94" s="24">
        <f t="shared" ref="E94:E112" si="2">E71*30</f>
        <v>5.4658502240913229</v>
      </c>
      <c r="F94" s="24">
        <f t="shared" ref="F94:F112" si="3">F71*25</f>
        <v>5.9131239598908261</v>
      </c>
      <c r="G94" s="24">
        <f t="shared" ref="G94:G113" si="4">G71*15</f>
        <v>0</v>
      </c>
    </row>
    <row r="95" spans="2:7" ht="15.75" x14ac:dyDescent="0.25">
      <c r="B95" s="25" t="s">
        <v>33</v>
      </c>
      <c r="C95" s="24">
        <f t="shared" si="0"/>
        <v>1.1470786693528088</v>
      </c>
      <c r="D95" s="24">
        <f t="shared" si="1"/>
        <v>0</v>
      </c>
      <c r="E95" s="24">
        <f t="shared" si="2"/>
        <v>6.8323127801141545</v>
      </c>
      <c r="F95" s="24">
        <f t="shared" si="3"/>
        <v>0</v>
      </c>
      <c r="G95" s="24">
        <f t="shared" si="4"/>
        <v>0</v>
      </c>
    </row>
    <row r="96" spans="2:7" ht="15.75" x14ac:dyDescent="0.25">
      <c r="B96" s="25" t="s">
        <v>34</v>
      </c>
      <c r="C96" s="24">
        <f t="shared" si="0"/>
        <v>5.7353933467640434</v>
      </c>
      <c r="D96" s="24">
        <f t="shared" si="1"/>
        <v>15</v>
      </c>
      <c r="E96" s="24">
        <f t="shared" si="2"/>
        <v>6.8323127801141545</v>
      </c>
      <c r="F96" s="24">
        <f t="shared" si="3"/>
        <v>5.9131239598908261</v>
      </c>
      <c r="G96" s="24">
        <f t="shared" si="4"/>
        <v>0</v>
      </c>
    </row>
    <row r="97" spans="2:7" ht="15.75" x14ac:dyDescent="0.25">
      <c r="B97" s="25" t="s">
        <v>35</v>
      </c>
      <c r="C97" s="24">
        <f t="shared" si="0"/>
        <v>1.1470786693528088</v>
      </c>
      <c r="D97" s="24">
        <f t="shared" si="1"/>
        <v>0</v>
      </c>
      <c r="E97" s="24">
        <f t="shared" si="2"/>
        <v>6.8323127801141545</v>
      </c>
      <c r="F97" s="24">
        <f t="shared" si="3"/>
        <v>5.9131239598908261</v>
      </c>
      <c r="G97" s="24">
        <f t="shared" si="4"/>
        <v>5.6694670951384083</v>
      </c>
    </row>
    <row r="98" spans="2:7" ht="15.75" x14ac:dyDescent="0.25">
      <c r="B98" s="25" t="s">
        <v>36</v>
      </c>
      <c r="C98" s="24">
        <f t="shared" si="0"/>
        <v>2.2941573387056176</v>
      </c>
      <c r="D98" s="24">
        <f t="shared" si="1"/>
        <v>0</v>
      </c>
      <c r="E98" s="24">
        <f t="shared" si="2"/>
        <v>6.8323127801141545</v>
      </c>
      <c r="F98" s="24">
        <f t="shared" si="3"/>
        <v>2.956561979945413</v>
      </c>
      <c r="G98" s="24">
        <f t="shared" si="4"/>
        <v>0</v>
      </c>
    </row>
    <row r="99" spans="2:7" ht="15.75" x14ac:dyDescent="0.25">
      <c r="B99" s="25" t="s">
        <v>37</v>
      </c>
      <c r="C99" s="24">
        <f t="shared" si="0"/>
        <v>2.2941573387056176</v>
      </c>
      <c r="D99" s="24">
        <f t="shared" si="1"/>
        <v>5</v>
      </c>
      <c r="E99" s="24">
        <f t="shared" si="2"/>
        <v>6.8323127801141545</v>
      </c>
      <c r="F99" s="24">
        <f t="shared" si="3"/>
        <v>20.695933859617892</v>
      </c>
      <c r="G99" s="24">
        <f t="shared" si="4"/>
        <v>5.6694670951384083</v>
      </c>
    </row>
    <row r="100" spans="2:7" ht="15.75" x14ac:dyDescent="0.25">
      <c r="B100" s="25" t="s">
        <v>38</v>
      </c>
      <c r="C100" s="24">
        <f t="shared" si="0"/>
        <v>2.2941573387056176</v>
      </c>
      <c r="D100" s="24">
        <f t="shared" si="1"/>
        <v>0</v>
      </c>
      <c r="E100" s="24">
        <f t="shared" si="2"/>
        <v>6.8323127801141545</v>
      </c>
      <c r="F100" s="24">
        <f t="shared" si="3"/>
        <v>2.956561979945413</v>
      </c>
      <c r="G100" s="24">
        <f t="shared" si="4"/>
        <v>0</v>
      </c>
    </row>
    <row r="101" spans="2:7" ht="15.75" x14ac:dyDescent="0.25">
      <c r="B101" s="25" t="s">
        <v>39</v>
      </c>
      <c r="C101" s="24">
        <f t="shared" si="0"/>
        <v>3.4412360080584259</v>
      </c>
      <c r="D101" s="24">
        <f t="shared" si="1"/>
        <v>0</v>
      </c>
      <c r="E101" s="24">
        <f t="shared" si="2"/>
        <v>6.8323127801141545</v>
      </c>
      <c r="F101" s="24">
        <f t="shared" si="3"/>
        <v>0</v>
      </c>
      <c r="G101" s="24">
        <f t="shared" si="4"/>
        <v>0</v>
      </c>
    </row>
    <row r="102" spans="2:7" ht="15.75" x14ac:dyDescent="0.25">
      <c r="B102" s="25" t="s">
        <v>40</v>
      </c>
      <c r="C102" s="24">
        <f t="shared" si="0"/>
        <v>1.1470786693528088</v>
      </c>
      <c r="D102" s="24">
        <f t="shared" si="1"/>
        <v>0</v>
      </c>
      <c r="E102" s="24">
        <f t="shared" si="2"/>
        <v>6.8323127801141545</v>
      </c>
      <c r="F102" s="24">
        <f t="shared" si="3"/>
        <v>0</v>
      </c>
      <c r="G102" s="24">
        <f t="shared" si="4"/>
        <v>0</v>
      </c>
    </row>
    <row r="103" spans="2:7" ht="15.75" x14ac:dyDescent="0.25">
      <c r="B103" s="25" t="s">
        <v>41</v>
      </c>
      <c r="C103" s="24">
        <f t="shared" si="0"/>
        <v>1.1470786693528088</v>
      </c>
      <c r="D103" s="24">
        <f t="shared" si="1"/>
        <v>0</v>
      </c>
      <c r="E103" s="24">
        <f t="shared" si="2"/>
        <v>6.8323127801141545</v>
      </c>
      <c r="F103" s="24">
        <f t="shared" si="3"/>
        <v>0</v>
      </c>
      <c r="G103" s="24">
        <f t="shared" si="4"/>
        <v>0</v>
      </c>
    </row>
    <row r="104" spans="2:7" ht="15.75" x14ac:dyDescent="0.25">
      <c r="B104" s="25" t="s">
        <v>42</v>
      </c>
      <c r="C104" s="24">
        <f t="shared" si="0"/>
        <v>2.2941573387056176</v>
      </c>
      <c r="D104" s="24">
        <f t="shared" si="1"/>
        <v>0</v>
      </c>
      <c r="E104" s="24">
        <f t="shared" si="2"/>
        <v>6.8323127801141545</v>
      </c>
      <c r="F104" s="24">
        <f t="shared" si="3"/>
        <v>7.3914049498635324</v>
      </c>
      <c r="G104" s="24">
        <f t="shared" si="4"/>
        <v>11.338934190276817</v>
      </c>
    </row>
    <row r="105" spans="2:7" ht="15.75" x14ac:dyDescent="0.25">
      <c r="B105" s="25" t="s">
        <v>43</v>
      </c>
      <c r="C105" s="24">
        <f t="shared" si="0"/>
        <v>1.1470786693528088</v>
      </c>
      <c r="D105" s="24">
        <f t="shared" si="1"/>
        <v>0</v>
      </c>
      <c r="E105" s="24">
        <f t="shared" si="2"/>
        <v>6.8323127801141545</v>
      </c>
      <c r="F105" s="24">
        <f t="shared" si="3"/>
        <v>0</v>
      </c>
      <c r="G105" s="24">
        <f t="shared" si="4"/>
        <v>0</v>
      </c>
    </row>
    <row r="106" spans="2:7" ht="15.75" x14ac:dyDescent="0.25">
      <c r="B106" s="25" t="s">
        <v>44</v>
      </c>
      <c r="C106" s="24">
        <f t="shared" si="0"/>
        <v>1.1470786693528088</v>
      </c>
      <c r="D106" s="24">
        <f t="shared" si="1"/>
        <v>0</v>
      </c>
      <c r="E106" s="24">
        <f t="shared" si="2"/>
        <v>6.8323127801141545</v>
      </c>
      <c r="F106" s="24">
        <f t="shared" si="3"/>
        <v>0</v>
      </c>
      <c r="G106" s="24">
        <f t="shared" si="4"/>
        <v>0</v>
      </c>
    </row>
    <row r="107" spans="2:7" ht="15.75" x14ac:dyDescent="0.25">
      <c r="B107" s="25" t="s">
        <v>45</v>
      </c>
      <c r="C107" s="24">
        <f t="shared" si="0"/>
        <v>2.2941573387056176</v>
      </c>
      <c r="D107" s="24">
        <f t="shared" si="1"/>
        <v>5</v>
      </c>
      <c r="E107" s="24">
        <f t="shared" si="2"/>
        <v>6.8323127801141545</v>
      </c>
      <c r="F107" s="24">
        <f t="shared" si="3"/>
        <v>2.956561979945413</v>
      </c>
      <c r="G107" s="24">
        <f t="shared" si="4"/>
        <v>5.6694670951384083</v>
      </c>
    </row>
    <row r="108" spans="2:7" ht="15.75" x14ac:dyDescent="0.25">
      <c r="B108" s="25" t="s">
        <v>46</v>
      </c>
      <c r="C108" s="24">
        <f t="shared" si="0"/>
        <v>1.1470786693528088</v>
      </c>
      <c r="D108" s="24">
        <f t="shared" si="1"/>
        <v>0</v>
      </c>
      <c r="E108" s="24">
        <f t="shared" si="2"/>
        <v>6.8323127801141545</v>
      </c>
      <c r="F108" s="24">
        <f t="shared" si="3"/>
        <v>0</v>
      </c>
      <c r="G108" s="24">
        <f t="shared" si="4"/>
        <v>0</v>
      </c>
    </row>
    <row r="109" spans="2:7" ht="15.75" x14ac:dyDescent="0.25">
      <c r="B109" s="25" t="s">
        <v>47</v>
      </c>
      <c r="C109" s="24">
        <f t="shared" si="0"/>
        <v>2.2941573387056176</v>
      </c>
      <c r="D109" s="24">
        <f t="shared" si="1"/>
        <v>5</v>
      </c>
      <c r="E109" s="24">
        <f t="shared" si="2"/>
        <v>5.4658502240913229</v>
      </c>
      <c r="F109" s="24">
        <f t="shared" si="3"/>
        <v>0</v>
      </c>
      <c r="G109" s="24">
        <f t="shared" si="4"/>
        <v>0</v>
      </c>
    </row>
    <row r="110" spans="2:7" ht="15.75" x14ac:dyDescent="0.25">
      <c r="B110" s="25" t="s">
        <v>49</v>
      </c>
      <c r="C110" s="24">
        <f t="shared" si="0"/>
        <v>1.1470786693528088</v>
      </c>
      <c r="D110" s="24">
        <f t="shared" si="1"/>
        <v>0</v>
      </c>
      <c r="E110" s="24">
        <f t="shared" si="2"/>
        <v>6.8323127801141545</v>
      </c>
      <c r="F110" s="24">
        <f t="shared" si="3"/>
        <v>0</v>
      </c>
      <c r="G110" s="24">
        <f t="shared" si="4"/>
        <v>0</v>
      </c>
    </row>
    <row r="111" spans="2:7" ht="15.75" x14ac:dyDescent="0.25">
      <c r="B111" s="25" t="s">
        <v>50</v>
      </c>
      <c r="C111" s="24">
        <f t="shared" si="0"/>
        <v>1.1470786693528088</v>
      </c>
      <c r="D111" s="24">
        <f t="shared" si="1"/>
        <v>0</v>
      </c>
      <c r="E111" s="24">
        <f t="shared" si="2"/>
        <v>6.8323127801141545</v>
      </c>
      <c r="F111" s="24">
        <f t="shared" si="3"/>
        <v>0</v>
      </c>
      <c r="G111" s="24">
        <f t="shared" si="4"/>
        <v>0</v>
      </c>
    </row>
    <row r="112" spans="2:7" ht="15.75" x14ac:dyDescent="0.25">
      <c r="B112" s="25" t="s">
        <v>51</v>
      </c>
      <c r="C112" s="24">
        <f t="shared" si="0"/>
        <v>1.1470786693528088</v>
      </c>
      <c r="D112" s="24">
        <f t="shared" si="1"/>
        <v>0</v>
      </c>
      <c r="E112" s="24">
        <f t="shared" si="2"/>
        <v>6.8323127801141545</v>
      </c>
      <c r="F112" s="24">
        <f t="shared" si="3"/>
        <v>1.4782809899727065</v>
      </c>
      <c r="G112" s="24">
        <f t="shared" si="4"/>
        <v>0</v>
      </c>
    </row>
    <row r="113" spans="2:7" ht="15.75" x14ac:dyDescent="0.25">
      <c r="B113" s="25" t="s">
        <v>53</v>
      </c>
      <c r="C113" s="24">
        <f t="shared" si="0"/>
        <v>2.2941573387056176</v>
      </c>
      <c r="D113" s="24">
        <f t="shared" si="1"/>
        <v>0</v>
      </c>
      <c r="E113" s="24">
        <f t="shared" ref="E113" si="5">E90*30</f>
        <v>6.8323127801141545</v>
      </c>
      <c r="F113" s="24">
        <f t="shared" ref="F113" si="6">F90*25</f>
        <v>2.956561979945413</v>
      </c>
      <c r="G113" s="24">
        <f t="shared" si="4"/>
        <v>0</v>
      </c>
    </row>
    <row r="115" spans="2:7" x14ac:dyDescent="0.25">
      <c r="B115" s="22"/>
      <c r="C115" s="23" t="s">
        <v>24</v>
      </c>
      <c r="D115" s="23"/>
      <c r="E115" s="23"/>
      <c r="F115" s="23"/>
      <c r="G115" s="23"/>
    </row>
    <row r="116" spans="2:7" ht="15.75" x14ac:dyDescent="0.25">
      <c r="B116" s="24"/>
      <c r="C116" s="25" t="s">
        <v>14</v>
      </c>
      <c r="D116" s="25" t="s">
        <v>15</v>
      </c>
      <c r="E116" s="25" t="s">
        <v>16</v>
      </c>
      <c r="F116" s="25" t="s">
        <v>17</v>
      </c>
      <c r="G116" s="25" t="s">
        <v>18</v>
      </c>
    </row>
    <row r="117" spans="2:7" ht="15.75" x14ac:dyDescent="0.25">
      <c r="B117" s="26" t="s">
        <v>74</v>
      </c>
      <c r="C117" s="24">
        <f>MAX(C94:C113)</f>
        <v>5.7353933467640434</v>
      </c>
      <c r="D117" s="24">
        <f>MAX(D94:D113)</f>
        <v>15</v>
      </c>
      <c r="E117" s="24">
        <f>MAX(E94:E113)</f>
        <v>6.8323127801141545</v>
      </c>
      <c r="F117" s="24">
        <f>MAX(F94:F113)</f>
        <v>20.695933859617892</v>
      </c>
      <c r="G117" s="24">
        <f>MAX(G94:G113)</f>
        <v>11.338934190276817</v>
      </c>
    </row>
    <row r="118" spans="2:7" ht="15.75" x14ac:dyDescent="0.25">
      <c r="B118" s="26" t="s">
        <v>75</v>
      </c>
      <c r="C118" s="24">
        <f>MIN(C94:C113)</f>
        <v>1.1470786693528088</v>
      </c>
      <c r="D118" s="24">
        <f>MIN(D94:D113)</f>
        <v>0</v>
      </c>
      <c r="E118" s="24">
        <f>MIN(E94:E113)</f>
        <v>5.4658502240913229</v>
      </c>
      <c r="F118" s="24">
        <f>MIN(F94:F113)</f>
        <v>0</v>
      </c>
      <c r="G118" s="24">
        <f>MIN(G94:G113)</f>
        <v>0</v>
      </c>
    </row>
    <row r="120" spans="2:7" x14ac:dyDescent="0.25">
      <c r="C120" s="21" t="s">
        <v>25</v>
      </c>
      <c r="D120" s="21"/>
      <c r="E120" s="21"/>
    </row>
    <row r="121" spans="2:7" ht="15.75" x14ac:dyDescent="0.25">
      <c r="C121" s="24"/>
      <c r="D121" s="25" t="s">
        <v>7</v>
      </c>
      <c r="E121" s="25" t="s">
        <v>8</v>
      </c>
    </row>
    <row r="122" spans="2:7" ht="15.75" x14ac:dyDescent="0.25">
      <c r="C122" s="25" t="s">
        <v>32</v>
      </c>
      <c r="D122" s="24">
        <f>SQRT(((C117-C94)^2)+((D117-D94)^2)+((E117-E94)^2)+((F117-F94)^2)+((G117-G94)^2))</f>
        <v>19.642103305987053</v>
      </c>
      <c r="E122" s="24">
        <f>SQRT(((C118-C94)^2)+((D118-D94)^2)+((E118-E94)^2)+((F118-F94)^2)+((G118-G94)^2))</f>
        <v>11.673937829143993</v>
      </c>
    </row>
    <row r="123" spans="2:7" ht="15.75" x14ac:dyDescent="0.25">
      <c r="C123" s="25" t="s">
        <v>33</v>
      </c>
      <c r="D123" s="24">
        <f>SQRT(((C117-C95)^2)+((D117-D95)^2)+((E117-E95)^2)+((F117-F95)^2)+((G117-G95)^2))</f>
        <v>28.336297190565571</v>
      </c>
      <c r="E123" s="24">
        <f>SQRT(((C118-C95)^2)+((D118-D95)^2)+((E118-E95)^2)+((F118-F95)^2)+((G118-G95)^2))</f>
        <v>1.3664625560228316</v>
      </c>
    </row>
    <row r="124" spans="2:7" ht="15.75" x14ac:dyDescent="0.25">
      <c r="C124" s="25" t="s">
        <v>34</v>
      </c>
      <c r="D124" s="24">
        <f>SQRT(((C117-C96)^2)+((D117-D96)^2)+((E117-E96)^2)+((F117-F96)^2)+((G117-G96)^2))</f>
        <v>18.630697708429953</v>
      </c>
      <c r="E124" s="24">
        <f>SQRT(((C118-C96)^2)+((D118-D96)^2)+((E118-E96)^2)+((F118-F96)^2)+((G118-G96)^2))</f>
        <v>16.819182098455169</v>
      </c>
    </row>
    <row r="125" spans="2:7" ht="15.75" x14ac:dyDescent="0.25">
      <c r="C125" s="25" t="s">
        <v>35</v>
      </c>
      <c r="D125" s="24">
        <f>SQRT(((C117-C97)^2)+((D117-D97)^2)+((E117-E97)^2)+((F117-F97)^2)+((G117-G97)^2))</f>
        <v>22.287372147771777</v>
      </c>
      <c r="E125" s="24">
        <f>SQRT(((C118-C97)^2)+((D118-D97)^2)+((E118-E97)^2)+((F118-F97)^2)+((G118-G97)^2))</f>
        <v>8.3051256477493798</v>
      </c>
    </row>
    <row r="126" spans="2:7" ht="15.75" x14ac:dyDescent="0.25">
      <c r="C126" s="25" t="s">
        <v>36</v>
      </c>
      <c r="D126" s="24">
        <f>SQRT(((C117-C98)^2)+((D117-D98)^2)+((E117-E98)^2)+((F117-F98)^2)+((G117-G98)^2))</f>
        <v>26.078704885785665</v>
      </c>
      <c r="E126" s="24">
        <f>SQRT(((C118-C98)^2)+((D118-D98)^2)+((E118-E98)^2)+((F118-F98)^2)+((G118-G98)^2))</f>
        <v>3.4531533606191607</v>
      </c>
    </row>
    <row r="127" spans="2:7" ht="15.75" x14ac:dyDescent="0.25">
      <c r="C127" s="25" t="s">
        <v>37</v>
      </c>
      <c r="D127" s="24">
        <f>SQRT(((C117-C99)^2)+((D117-D99)^2)+((E117-E99)^2)+((F117-F99)^2)+((G117-G99)^2))</f>
        <v>11.999373417225378</v>
      </c>
      <c r="E127" s="24">
        <f>SQRT(((C118-C99)^2)+((D118-D99)^2)+((E118-E99)^2)+((F118-F99)^2)+((G118-G99)^2))</f>
        <v>22.105373664682354</v>
      </c>
    </row>
    <row r="128" spans="2:7" ht="15.75" x14ac:dyDescent="0.25">
      <c r="C128" s="25" t="s">
        <v>38</v>
      </c>
      <c r="D128" s="24">
        <f>SQRT(((C117-C100)^2)+((D117-D100)^2)+((E117-E100)^2)+((F117-F100)^2)+((G117-G100)^2))</f>
        <v>26.078704885785665</v>
      </c>
      <c r="E128" s="24">
        <f>SQRT(((C118-C100)^2)+((D118-D100)^2)+((E118-E100)^2)+((F118-F100)^2)+((G118-G100)^2))</f>
        <v>3.4531533606191607</v>
      </c>
    </row>
    <row r="129" spans="3:5" ht="15.75" x14ac:dyDescent="0.25">
      <c r="C129" s="25" t="s">
        <v>39</v>
      </c>
      <c r="D129" s="24">
        <f>SQRT(((C117-C101)^2)+((D117-D101)^2)+((E117-E101)^2)+((F117-F101)^2)+((G117-G101)^2))</f>
        <v>28.056305259029454</v>
      </c>
      <c r="E129" s="24">
        <f>SQRT(((C118-C101)^2)+((D118-D101)^2)+((E118-E101)^2)+((F118-F101)^2)+((G118-G101)^2))</f>
        <v>2.6702767294326053</v>
      </c>
    </row>
    <row r="130" spans="3:5" ht="15.75" x14ac:dyDescent="0.25">
      <c r="C130" s="25" t="s">
        <v>40</v>
      </c>
      <c r="D130" s="24">
        <f>SQRT(((C117-C102)^2)+((D117-D102)^2)+((E117-E102)^2)+((F117-F102)^2)+((G117-G102)^2))</f>
        <v>28.336297190565571</v>
      </c>
      <c r="E130" s="24">
        <f>SQRT(((C118-C102)^2)+((D118-D102)^2)+((E118-E102)^2)+((F118-F102)^2)+((G118-G102)^2))</f>
        <v>1.3664625560228316</v>
      </c>
    </row>
    <row r="131" spans="3:5" ht="15.75" x14ac:dyDescent="0.25">
      <c r="C131" s="25" t="s">
        <v>41</v>
      </c>
      <c r="D131" s="24">
        <f>SQRT(((C117-C103)^2)+((D117-D103)^2)+((E117-E103)^2)+((F117-F103)^2)+((G117-G103)^2))</f>
        <v>28.336297190565571</v>
      </c>
      <c r="E131" s="24">
        <f>SQRT(((C118-C103)^2)+((D118-D103)^2)+((E118-E103)^2)+((F118-F103)^2)+((G118-G103)^2))</f>
        <v>1.3664625560228316</v>
      </c>
    </row>
    <row r="132" spans="3:5" ht="15.75" x14ac:dyDescent="0.25">
      <c r="C132" s="25" t="s">
        <v>42</v>
      </c>
      <c r="D132" s="24">
        <f>SQRT(((C117-C104)^2)+((D117-D104)^2)+((E117-E104)^2)+((F117-F104)^2)+((G117-G104)^2))</f>
        <v>20.343367341068376</v>
      </c>
      <c r="E132" s="24">
        <f>SQRT(((C118-C104)^2)+((D118-D104)^2)+((E118-E104)^2)+((F118-F104)^2)+((G118-G104)^2))</f>
        <v>13.652373606629448</v>
      </c>
    </row>
    <row r="133" spans="3:5" ht="15.75" x14ac:dyDescent="0.25">
      <c r="C133" s="25" t="s">
        <v>43</v>
      </c>
      <c r="D133" s="24">
        <f>SQRT(((C117-C105)^2)+((D117-D105)^2)+((E117-E105)^2)+((F117-F105)^2)+((G117-G105)^2))</f>
        <v>28.336297190565571</v>
      </c>
      <c r="E133" s="24">
        <f>SQRT(((C118-C105)^2)+((D118-D105)^2)+((E118-E105)^2)+((F118-F105)^2)+((G118-G105)^2))</f>
        <v>1.3664625560228316</v>
      </c>
    </row>
    <row r="134" spans="3:5" ht="15.75" x14ac:dyDescent="0.25">
      <c r="C134" s="25" t="s">
        <v>44</v>
      </c>
      <c r="D134" s="24">
        <f>SQRT(((C117-C106)^2)+((D117-D106)^2)+((E117-E106)^2)+((F117-F106)^2)+((G117-G106)^2))</f>
        <v>28.336297190565571</v>
      </c>
      <c r="E134" s="24">
        <f>SQRT(((C118-C106)^2)+((D118-D106)^2)+((E118-E106)^2)+((F118-F106)^2)+((G118-G106)^2))</f>
        <v>1.3664625560228316</v>
      </c>
    </row>
    <row r="135" spans="3:5" ht="15.75" x14ac:dyDescent="0.25">
      <c r="C135" s="25" t="s">
        <v>45</v>
      </c>
      <c r="D135" s="24">
        <f>SQRT(((C117-C107)^2)+((D117-D107)^2)+((E117-E107)^2)+((F117-F107)^2)+((G117-G107)^2))</f>
        <v>21.416588829487523</v>
      </c>
      <c r="E135" s="24">
        <f>SQRT(((C118-C107)^2)+((D118-D107)^2)+((E118-E107)^2)+((F118-F107)^2)+((G118-G107)^2))</f>
        <v>8.3106633474598492</v>
      </c>
    </row>
    <row r="136" spans="3:5" ht="15.75" x14ac:dyDescent="0.25">
      <c r="C136" s="25" t="s">
        <v>46</v>
      </c>
      <c r="D136" s="24">
        <f>SQRT(((C117-C108)^2)+((D117-D108)^2)+((E117-E108)^2)+((F117-F108)^2)+((G117-G108)^2))</f>
        <v>28.336297190565571</v>
      </c>
      <c r="E136" s="24">
        <f>SQRT(((C118-C108)^2)+((D118-D108)^2)+((E118-E108)^2)+((F118-F108)^2)+((G118-G108)^2))</f>
        <v>1.3664625560228316</v>
      </c>
    </row>
    <row r="137" spans="3:5" ht="15.75" x14ac:dyDescent="0.25">
      <c r="C137" s="25" t="s">
        <v>47</v>
      </c>
      <c r="D137" s="24">
        <f>SQRT(((C117-C109)^2)+((D117-D109)^2)+((E117-E109)^2)+((F117-F109)^2)+((G117-G109)^2))</f>
        <v>25.895992587141301</v>
      </c>
      <c r="E137" s="24">
        <f>SQRT(((C118-C109)^2)+((D118-D109)^2)+((E118-E109)^2)+((F118-F109)^2)+((G118-G109)^2))</f>
        <v>5.1298917604257701</v>
      </c>
    </row>
    <row r="138" spans="3:5" ht="15.75" x14ac:dyDescent="0.25">
      <c r="C138" s="25" t="s">
        <v>49</v>
      </c>
      <c r="D138" s="24">
        <f>SQRT(((C117-C110)^2)+((D117-D110)^2)+((E117-E110)^2)+((F117-F110)^2)+((G117-G110)^2))</f>
        <v>28.336297190565571</v>
      </c>
      <c r="E138" s="24">
        <f>SQRT(((C118-C110)^2)+((D118-D110)^2)+((E118-E110)^2)+((F118-F110)^2)+((G118-G110)^2))</f>
        <v>1.3664625560228316</v>
      </c>
    </row>
    <row r="139" spans="3:5" ht="15.75" x14ac:dyDescent="0.25">
      <c r="C139" s="25" t="s">
        <v>50</v>
      </c>
      <c r="D139" s="24">
        <f>SQRT(((C117-C111)^2)+((D117-D111)^2)+((E117-E111)^2)+((F117-F111)^2)+((G117-G111)^2))</f>
        <v>28.336297190565571</v>
      </c>
      <c r="E139" s="24">
        <f>SQRT(((C118-C111)^2)+((D118-D111)^2)+((E118-E111)^2)+((F118-F111)^2)+((G118-G111)^2))</f>
        <v>1.3664625560228316</v>
      </c>
    </row>
    <row r="140" spans="3:5" ht="15.75" x14ac:dyDescent="0.25">
      <c r="C140" s="25" t="s">
        <v>51</v>
      </c>
      <c r="D140" s="24">
        <f>SQRT(((C117-C112)^2)+((D117-D112)^2)+((E117-E112)^2)+((F117-F112)^2)+((G117-G112)^2))</f>
        <v>27.2753046173376</v>
      </c>
      <c r="E140" s="24">
        <f>SQRT(((C118-C112)^2)+((D118-D112)^2)+((E118-E112)^2)+((F118-F112)^2)+((G118-G112)^2))</f>
        <v>2.013090808266516</v>
      </c>
    </row>
    <row r="141" spans="3:5" ht="15.75" x14ac:dyDescent="0.25">
      <c r="C141" s="25" t="s">
        <v>53</v>
      </c>
      <c r="D141" s="24">
        <f>SQRT(((C117-C113)^2)+((D117-D113)^2)+((E117-E113)^2)+((F117-F113)^2)+((G117-G113)^2))</f>
        <v>26.078704885785665</v>
      </c>
      <c r="E141" s="24">
        <f>SQRT(((C118-C113)^2)+((D118-D113)^2)+((E118-E113)^2)+((F118-F113)^2)+((G118-G113)^2))</f>
        <v>3.4531533606191607</v>
      </c>
    </row>
    <row r="143" spans="3:5" x14ac:dyDescent="0.25">
      <c r="C143" s="21" t="s">
        <v>10</v>
      </c>
      <c r="D143" s="21"/>
    </row>
    <row r="144" spans="3:5" ht="15.75" x14ac:dyDescent="0.25">
      <c r="C144" s="25" t="s">
        <v>5</v>
      </c>
      <c r="D144" s="25" t="s">
        <v>9</v>
      </c>
    </row>
    <row r="145" spans="3:5" ht="15.75" x14ac:dyDescent="0.25">
      <c r="C145" s="25" t="s">
        <v>32</v>
      </c>
      <c r="D145" s="27">
        <f t="shared" ref="D145:D163" si="7">E122/D122+E122</f>
        <v>12.268270200137362</v>
      </c>
      <c r="E145">
        <v>4</v>
      </c>
    </row>
    <row r="146" spans="3:5" ht="15.75" x14ac:dyDescent="0.25">
      <c r="C146" s="25" t="s">
        <v>33</v>
      </c>
      <c r="D146" s="27">
        <f t="shared" si="7"/>
        <v>1.4146856017804752</v>
      </c>
    </row>
    <row r="147" spans="3:5" ht="15.75" x14ac:dyDescent="0.25">
      <c r="C147" s="25" t="s">
        <v>34</v>
      </c>
      <c r="D147" s="27">
        <f t="shared" si="7"/>
        <v>17.721949260569815</v>
      </c>
      <c r="E147">
        <v>2</v>
      </c>
    </row>
    <row r="148" spans="3:5" ht="15.75" x14ac:dyDescent="0.25">
      <c r="C148" s="25" t="s">
        <v>35</v>
      </c>
      <c r="D148" s="27">
        <f t="shared" si="7"/>
        <v>8.6777638211815802</v>
      </c>
      <c r="E148">
        <v>6</v>
      </c>
    </row>
    <row r="149" spans="3:5" ht="15.75" x14ac:dyDescent="0.25">
      <c r="C149" s="25" t="s">
        <v>36</v>
      </c>
      <c r="D149" s="27">
        <f t="shared" si="7"/>
        <v>3.5855661232828973</v>
      </c>
    </row>
    <row r="150" spans="3:5" ht="15.75" x14ac:dyDescent="0.25">
      <c r="C150" s="25" t="s">
        <v>37</v>
      </c>
      <c r="D150" s="27">
        <f t="shared" si="7"/>
        <v>23.947584328194964</v>
      </c>
      <c r="E150">
        <v>1</v>
      </c>
    </row>
    <row r="151" spans="3:5" ht="15.75" x14ac:dyDescent="0.25">
      <c r="C151" s="25" t="s">
        <v>38</v>
      </c>
      <c r="D151" s="27">
        <f t="shared" si="7"/>
        <v>3.5855661232828973</v>
      </c>
    </row>
    <row r="152" spans="3:5" ht="15.75" x14ac:dyDescent="0.25">
      <c r="C152" s="25" t="s">
        <v>39</v>
      </c>
      <c r="D152" s="27">
        <f t="shared" si="7"/>
        <v>2.7654523665943525</v>
      </c>
    </row>
    <row r="153" spans="3:5" ht="15.75" x14ac:dyDescent="0.25">
      <c r="C153" s="25" t="s">
        <v>40</v>
      </c>
      <c r="D153" s="27">
        <f t="shared" si="7"/>
        <v>1.4146856017804752</v>
      </c>
    </row>
    <row r="154" spans="3:5" ht="15.75" x14ac:dyDescent="0.25">
      <c r="C154" s="25" t="s">
        <v>41</v>
      </c>
      <c r="D154" s="27">
        <f t="shared" si="7"/>
        <v>1.4146856017804752</v>
      </c>
    </row>
    <row r="155" spans="3:5" ht="15.75" x14ac:dyDescent="0.25">
      <c r="C155" s="25" t="s">
        <v>42</v>
      </c>
      <c r="D155" s="27">
        <f t="shared" si="7"/>
        <v>14.323470646649396</v>
      </c>
      <c r="E155">
        <v>3</v>
      </c>
    </row>
    <row r="156" spans="3:5" ht="15.75" x14ac:dyDescent="0.25">
      <c r="C156" s="25" t="s">
        <v>43</v>
      </c>
      <c r="D156" s="27">
        <f t="shared" si="7"/>
        <v>1.4146856017804752</v>
      </c>
    </row>
    <row r="157" spans="3:5" ht="15.75" x14ac:dyDescent="0.25">
      <c r="C157" s="25" t="s">
        <v>44</v>
      </c>
      <c r="D157" s="27">
        <f t="shared" si="7"/>
        <v>1.4146856017804752</v>
      </c>
    </row>
    <row r="158" spans="3:5" ht="15.75" x14ac:dyDescent="0.25">
      <c r="C158" s="25" t="s">
        <v>45</v>
      </c>
      <c r="D158" s="27">
        <f t="shared" si="7"/>
        <v>8.6987112954139736</v>
      </c>
      <c r="E158">
        <v>5</v>
      </c>
    </row>
    <row r="159" spans="3:5" ht="15.75" x14ac:dyDescent="0.25">
      <c r="C159" s="25" t="s">
        <v>46</v>
      </c>
      <c r="D159" s="27">
        <f t="shared" si="7"/>
        <v>1.4146856017804752</v>
      </c>
    </row>
    <row r="160" spans="3:5" ht="15.75" x14ac:dyDescent="0.25">
      <c r="C160" s="25" t="s">
        <v>47</v>
      </c>
      <c r="D160" s="27">
        <f t="shared" si="7"/>
        <v>5.3279877300304657</v>
      </c>
    </row>
    <row r="161" spans="3:4" ht="15.75" x14ac:dyDescent="0.25">
      <c r="C161" s="25" t="s">
        <v>49</v>
      </c>
      <c r="D161" s="27">
        <f t="shared" si="7"/>
        <v>1.4146856017804752</v>
      </c>
    </row>
    <row r="162" spans="3:4" ht="15.75" x14ac:dyDescent="0.25">
      <c r="C162" s="25" t="s">
        <v>50</v>
      </c>
      <c r="D162" s="27">
        <f t="shared" si="7"/>
        <v>1.4146856017804752</v>
      </c>
    </row>
    <row r="163" spans="3:4" ht="15.75" x14ac:dyDescent="0.25">
      <c r="C163" s="25" t="s">
        <v>51</v>
      </c>
      <c r="D163" s="27">
        <f t="shared" si="7"/>
        <v>2.0868971630078996</v>
      </c>
    </row>
    <row r="164" spans="3:4" ht="15.75" x14ac:dyDescent="0.25">
      <c r="C164" s="25" t="s">
        <v>53</v>
      </c>
      <c r="D164" s="27">
        <f t="shared" ref="D164" si="8">E141/D141+E141</f>
        <v>3.5855661232828973</v>
      </c>
    </row>
    <row r="166" spans="3:4" x14ac:dyDescent="0.25">
      <c r="C166" s="21" t="s">
        <v>73</v>
      </c>
      <c r="D166" s="21"/>
    </row>
    <row r="167" spans="3:4" ht="15.75" x14ac:dyDescent="0.25">
      <c r="C167" s="25" t="s">
        <v>37</v>
      </c>
      <c r="D167" s="27">
        <f>D150</f>
        <v>23.947584328194964</v>
      </c>
    </row>
    <row r="168" spans="3:4" ht="15.75" x14ac:dyDescent="0.25">
      <c r="C168" s="25" t="s">
        <v>34</v>
      </c>
      <c r="D168" s="27">
        <f>D147</f>
        <v>17.721949260569815</v>
      </c>
    </row>
    <row r="169" spans="3:4" ht="15.75" x14ac:dyDescent="0.25">
      <c r="C169" s="25" t="s">
        <v>42</v>
      </c>
      <c r="D169" s="27">
        <f>D155</f>
        <v>14.323470646649396</v>
      </c>
    </row>
    <row r="170" spans="3:4" ht="15.75" x14ac:dyDescent="0.25">
      <c r="C170" s="25" t="s">
        <v>32</v>
      </c>
      <c r="D170" s="27">
        <f>D145</f>
        <v>12.268270200137362</v>
      </c>
    </row>
    <row r="171" spans="3:4" ht="15.75" x14ac:dyDescent="0.25">
      <c r="C171" s="25" t="s">
        <v>45</v>
      </c>
      <c r="D171" s="27">
        <f>D158</f>
        <v>8.6987112954139736</v>
      </c>
    </row>
    <row r="172" spans="3:4" ht="15.75" x14ac:dyDescent="0.25">
      <c r="C172" s="25" t="s">
        <v>35</v>
      </c>
      <c r="D172" s="27">
        <f>D148</f>
        <v>8.6777638211815802</v>
      </c>
    </row>
  </sheetData>
  <mergeCells count="16">
    <mergeCell ref="B19:B20"/>
    <mergeCell ref="C19:G19"/>
    <mergeCell ref="B2:G2"/>
    <mergeCell ref="B4:G4"/>
    <mergeCell ref="B12:C12"/>
    <mergeCell ref="E12:F12"/>
    <mergeCell ref="C18:G18"/>
    <mergeCell ref="C120:E120"/>
    <mergeCell ref="C143:D143"/>
    <mergeCell ref="C166:D166"/>
    <mergeCell ref="C43:G43"/>
    <mergeCell ref="C66:G66"/>
    <mergeCell ref="C68:G68"/>
    <mergeCell ref="C69:G69"/>
    <mergeCell ref="C92:G92"/>
    <mergeCell ref="C115:G1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3183-9FE5-46AF-A105-6C0B7A70E91F}">
  <dimension ref="A2:G186"/>
  <sheetViews>
    <sheetView topLeftCell="A93" zoomScale="80" zoomScaleNormal="80" workbookViewId="0">
      <selection activeCell="E100" sqref="E100"/>
    </sheetView>
  </sheetViews>
  <sheetFormatPr defaultRowHeight="15" x14ac:dyDescent="0.25"/>
  <cols>
    <col min="2" max="2" width="12.28515625" bestFit="1" customWidth="1"/>
    <col min="3" max="3" width="13.85546875" customWidth="1"/>
    <col min="4" max="7" width="12" bestFit="1" customWidth="1"/>
    <col min="11" max="11" width="16.28515625" customWidth="1"/>
  </cols>
  <sheetData>
    <row r="2" spans="2:7" ht="40.5" customHeight="1" x14ac:dyDescent="0.25">
      <c r="B2" s="18" t="s">
        <v>72</v>
      </c>
      <c r="C2" s="18"/>
      <c r="D2" s="18"/>
      <c r="E2" s="18"/>
      <c r="F2" s="18"/>
      <c r="G2" s="18"/>
    </row>
    <row r="3" spans="2:7" ht="13.5" customHeight="1" x14ac:dyDescent="0.25">
      <c r="B3" s="1"/>
    </row>
    <row r="4" spans="2:7" ht="13.5" customHeight="1" x14ac:dyDescent="0.25">
      <c r="B4" s="19" t="s">
        <v>27</v>
      </c>
      <c r="C4" s="19"/>
      <c r="D4" s="19"/>
      <c r="E4" s="19"/>
      <c r="F4" s="19"/>
      <c r="G4" s="19"/>
    </row>
    <row r="5" spans="2:7" x14ac:dyDescent="0.25">
      <c r="B5" s="2" t="s">
        <v>11</v>
      </c>
      <c r="C5" s="2" t="s">
        <v>12</v>
      </c>
      <c r="E5" s="2" t="s">
        <v>4</v>
      </c>
      <c r="F5" s="2" t="s">
        <v>13</v>
      </c>
      <c r="G5" s="2" t="s">
        <v>29</v>
      </c>
    </row>
    <row r="6" spans="2:7" x14ac:dyDescent="0.25">
      <c r="B6" s="2" t="s">
        <v>14</v>
      </c>
      <c r="C6" s="2" t="s">
        <v>0</v>
      </c>
      <c r="E6" s="2" t="s">
        <v>19</v>
      </c>
      <c r="F6" s="2">
        <v>10</v>
      </c>
      <c r="G6" s="2" t="s">
        <v>30</v>
      </c>
    </row>
    <row r="7" spans="2:7" x14ac:dyDescent="0.25">
      <c r="B7" s="2" t="s">
        <v>15</v>
      </c>
      <c r="C7" s="2" t="s">
        <v>1</v>
      </c>
      <c r="E7" s="2" t="s">
        <v>20</v>
      </c>
      <c r="F7" s="2">
        <v>20</v>
      </c>
      <c r="G7" s="2" t="s">
        <v>30</v>
      </c>
    </row>
    <row r="8" spans="2:7" x14ac:dyDescent="0.25">
      <c r="B8" s="2" t="s">
        <v>16</v>
      </c>
      <c r="C8" s="2" t="s">
        <v>3</v>
      </c>
      <c r="E8" s="2" t="s">
        <v>21</v>
      </c>
      <c r="F8" s="2">
        <v>25</v>
      </c>
      <c r="G8" s="2" t="s">
        <v>30</v>
      </c>
    </row>
    <row r="9" spans="2:7" x14ac:dyDescent="0.25">
      <c r="B9" s="2" t="s">
        <v>17</v>
      </c>
      <c r="C9" s="2" t="s">
        <v>31</v>
      </c>
      <c r="E9" s="2" t="s">
        <v>22</v>
      </c>
      <c r="F9" s="2">
        <v>30</v>
      </c>
      <c r="G9" s="2" t="s">
        <v>30</v>
      </c>
    </row>
    <row r="10" spans="2:7" x14ac:dyDescent="0.25">
      <c r="B10" s="2" t="s">
        <v>18</v>
      </c>
      <c r="C10" s="2" t="s">
        <v>2</v>
      </c>
      <c r="E10" s="2" t="s">
        <v>23</v>
      </c>
      <c r="F10" s="2">
        <v>15</v>
      </c>
      <c r="G10" s="2" t="s">
        <v>30</v>
      </c>
    </row>
    <row r="12" spans="2:7" x14ac:dyDescent="0.25">
      <c r="B12" s="10" t="s">
        <v>55</v>
      </c>
      <c r="C12" s="12"/>
      <c r="E12" s="13" t="s">
        <v>57</v>
      </c>
      <c r="F12" s="13"/>
    </row>
    <row r="13" spans="2:7" x14ac:dyDescent="0.25">
      <c r="B13" s="2">
        <v>1</v>
      </c>
      <c r="C13" s="6" t="s">
        <v>59</v>
      </c>
      <c r="E13" s="2">
        <v>1</v>
      </c>
      <c r="F13" s="6" t="s">
        <v>58</v>
      </c>
    </row>
    <row r="14" spans="2:7" x14ac:dyDescent="0.25">
      <c r="B14" s="2">
        <v>2</v>
      </c>
      <c r="C14" s="7" t="s">
        <v>60</v>
      </c>
      <c r="E14" s="2">
        <v>2</v>
      </c>
      <c r="F14" s="2" t="s">
        <v>63</v>
      </c>
    </row>
    <row r="15" spans="2:7" x14ac:dyDescent="0.25">
      <c r="B15" s="2">
        <v>3</v>
      </c>
      <c r="C15" s="6" t="s">
        <v>61</v>
      </c>
      <c r="E15" s="2">
        <v>3</v>
      </c>
      <c r="F15" s="2" t="s">
        <v>64</v>
      </c>
    </row>
    <row r="16" spans="2:7" x14ac:dyDescent="0.25">
      <c r="B16" s="2">
        <v>4</v>
      </c>
      <c r="C16" s="6" t="s">
        <v>62</v>
      </c>
      <c r="E16" s="2">
        <v>4</v>
      </c>
      <c r="F16" s="2" t="s">
        <v>65</v>
      </c>
    </row>
    <row r="17" spans="1:7" x14ac:dyDescent="0.25">
      <c r="B17" s="2">
        <v>5</v>
      </c>
      <c r="C17" s="2" t="s">
        <v>56</v>
      </c>
      <c r="E17" s="2">
        <v>5</v>
      </c>
      <c r="F17" s="2" t="s">
        <v>66</v>
      </c>
    </row>
    <row r="18" spans="1:7" x14ac:dyDescent="0.25">
      <c r="C18" s="14" t="s">
        <v>28</v>
      </c>
      <c r="D18" s="14"/>
      <c r="E18" s="14"/>
      <c r="F18" s="14"/>
      <c r="G18" s="14"/>
    </row>
    <row r="19" spans="1:7" x14ac:dyDescent="0.25">
      <c r="B19" s="20" t="s">
        <v>5</v>
      </c>
      <c r="C19" s="20" t="s">
        <v>6</v>
      </c>
      <c r="D19" s="20"/>
      <c r="E19" s="20"/>
      <c r="F19" s="20"/>
      <c r="G19" s="20"/>
    </row>
    <row r="20" spans="1:7" x14ac:dyDescent="0.25">
      <c r="B20" s="20"/>
      <c r="C20" s="3" t="s">
        <v>14</v>
      </c>
      <c r="D20" s="3" t="s">
        <v>15</v>
      </c>
      <c r="E20" s="3" t="s">
        <v>16</v>
      </c>
      <c r="F20" s="3" t="s">
        <v>17</v>
      </c>
      <c r="G20" s="3" t="s">
        <v>18</v>
      </c>
    </row>
    <row r="21" spans="1:7" x14ac:dyDescent="0.25">
      <c r="A21">
        <v>1</v>
      </c>
      <c r="B21" s="2" t="s">
        <v>32</v>
      </c>
      <c r="C21" s="2">
        <v>2</v>
      </c>
      <c r="D21" s="2">
        <v>2</v>
      </c>
      <c r="E21" s="2">
        <v>4</v>
      </c>
      <c r="F21" s="2">
        <v>4</v>
      </c>
      <c r="G21" s="2">
        <v>0</v>
      </c>
    </row>
    <row r="22" spans="1:7" x14ac:dyDescent="0.25">
      <c r="A22">
        <v>2</v>
      </c>
      <c r="B22" s="2" t="s">
        <v>33</v>
      </c>
      <c r="C22" s="2">
        <v>1</v>
      </c>
      <c r="D22" s="2">
        <v>0</v>
      </c>
      <c r="E22" s="2">
        <v>4</v>
      </c>
      <c r="F22" s="2">
        <v>0</v>
      </c>
      <c r="G22" s="2">
        <v>0</v>
      </c>
    </row>
    <row r="23" spans="1:7" x14ac:dyDescent="0.25">
      <c r="A23">
        <v>3</v>
      </c>
      <c r="B23" s="2" t="s">
        <v>34</v>
      </c>
      <c r="C23" s="2">
        <v>5</v>
      </c>
      <c r="D23" s="2">
        <v>3</v>
      </c>
      <c r="E23" s="2">
        <v>4</v>
      </c>
      <c r="F23" s="2">
        <v>4</v>
      </c>
      <c r="G23" s="2">
        <v>0</v>
      </c>
    </row>
    <row r="24" spans="1:7" x14ac:dyDescent="0.25">
      <c r="A24">
        <v>4</v>
      </c>
      <c r="B24" s="2" t="s">
        <v>35</v>
      </c>
      <c r="C24" s="2">
        <v>1</v>
      </c>
      <c r="D24" s="2">
        <v>0</v>
      </c>
      <c r="E24" s="2">
        <v>4</v>
      </c>
      <c r="F24" s="2">
        <v>4</v>
      </c>
      <c r="G24" s="2">
        <v>1</v>
      </c>
    </row>
    <row r="25" spans="1:7" x14ac:dyDescent="0.25">
      <c r="A25">
        <v>5</v>
      </c>
      <c r="B25" s="2" t="s">
        <v>36</v>
      </c>
      <c r="C25" s="2">
        <v>2</v>
      </c>
      <c r="D25" s="2">
        <v>0</v>
      </c>
      <c r="E25" s="2">
        <v>4</v>
      </c>
      <c r="F25" s="2">
        <v>2</v>
      </c>
      <c r="G25" s="2">
        <v>0</v>
      </c>
    </row>
    <row r="26" spans="1:7" x14ac:dyDescent="0.25">
      <c r="A26">
        <v>6</v>
      </c>
      <c r="B26" s="2" t="s">
        <v>37</v>
      </c>
      <c r="C26" s="2">
        <v>2</v>
      </c>
      <c r="D26" s="2">
        <v>1</v>
      </c>
      <c r="E26" s="2">
        <v>5</v>
      </c>
      <c r="F26" s="2">
        <v>14</v>
      </c>
      <c r="G26" s="2">
        <v>1</v>
      </c>
    </row>
    <row r="27" spans="1:7" x14ac:dyDescent="0.25">
      <c r="A27">
        <v>7</v>
      </c>
      <c r="B27" s="2" t="s">
        <v>38</v>
      </c>
      <c r="C27" s="2">
        <v>2</v>
      </c>
      <c r="D27" s="2">
        <v>0</v>
      </c>
      <c r="E27" s="2">
        <v>4</v>
      </c>
      <c r="F27" s="2">
        <v>2</v>
      </c>
      <c r="G27" s="2">
        <v>0</v>
      </c>
    </row>
    <row r="28" spans="1:7" x14ac:dyDescent="0.25">
      <c r="A28">
        <v>8</v>
      </c>
      <c r="B28" s="2" t="s">
        <v>39</v>
      </c>
      <c r="C28" s="2">
        <v>3</v>
      </c>
      <c r="D28" s="2">
        <v>0</v>
      </c>
      <c r="E28" s="2">
        <v>4</v>
      </c>
      <c r="F28" s="2">
        <v>0</v>
      </c>
      <c r="G28" s="2">
        <v>0</v>
      </c>
    </row>
    <row r="29" spans="1:7" x14ac:dyDescent="0.25">
      <c r="A29">
        <v>9</v>
      </c>
      <c r="B29" s="2" t="s">
        <v>40</v>
      </c>
      <c r="C29" s="2">
        <v>1</v>
      </c>
      <c r="D29" s="2">
        <v>0</v>
      </c>
      <c r="E29" s="2">
        <v>4</v>
      </c>
      <c r="F29" s="2">
        <v>0</v>
      </c>
      <c r="G29" s="2">
        <v>0</v>
      </c>
    </row>
    <row r="30" spans="1:7" x14ac:dyDescent="0.25">
      <c r="A30">
        <v>10</v>
      </c>
      <c r="B30" s="2" t="s">
        <v>41</v>
      </c>
      <c r="C30" s="2">
        <v>1</v>
      </c>
      <c r="D30" s="2">
        <v>0</v>
      </c>
      <c r="E30" s="2">
        <v>4</v>
      </c>
      <c r="F30" s="2">
        <v>0</v>
      </c>
      <c r="G30" s="2">
        <v>0</v>
      </c>
    </row>
    <row r="31" spans="1:7" x14ac:dyDescent="0.25">
      <c r="A31">
        <v>11</v>
      </c>
      <c r="B31" s="2" t="s">
        <v>42</v>
      </c>
      <c r="C31" s="2">
        <v>2</v>
      </c>
      <c r="D31" s="2">
        <v>0</v>
      </c>
      <c r="E31" s="2">
        <v>5</v>
      </c>
      <c r="F31" s="2">
        <v>5</v>
      </c>
      <c r="G31" s="2">
        <v>2</v>
      </c>
    </row>
    <row r="32" spans="1:7" x14ac:dyDescent="0.25">
      <c r="A32">
        <v>12</v>
      </c>
      <c r="B32" s="2" t="s">
        <v>43</v>
      </c>
      <c r="C32" s="2">
        <v>1</v>
      </c>
      <c r="D32" s="2">
        <v>0</v>
      </c>
      <c r="E32" s="2">
        <v>4</v>
      </c>
      <c r="F32" s="2">
        <v>0</v>
      </c>
      <c r="G32" s="2">
        <v>0</v>
      </c>
    </row>
    <row r="33" spans="1:7" x14ac:dyDescent="0.25">
      <c r="A33">
        <v>13</v>
      </c>
      <c r="B33" s="2" t="s">
        <v>44</v>
      </c>
      <c r="C33" s="2">
        <v>1</v>
      </c>
      <c r="D33" s="2">
        <v>0</v>
      </c>
      <c r="E33" s="2">
        <v>4</v>
      </c>
      <c r="F33" s="2">
        <v>0</v>
      </c>
      <c r="G33" s="2">
        <v>0</v>
      </c>
    </row>
    <row r="34" spans="1:7" x14ac:dyDescent="0.25">
      <c r="A34">
        <v>14</v>
      </c>
      <c r="B34" s="2" t="s">
        <v>45</v>
      </c>
      <c r="C34" s="2">
        <v>2</v>
      </c>
      <c r="D34" s="2">
        <v>1</v>
      </c>
      <c r="E34" s="2">
        <v>5</v>
      </c>
      <c r="F34" s="2">
        <v>2</v>
      </c>
      <c r="G34" s="2">
        <v>1</v>
      </c>
    </row>
    <row r="35" spans="1:7" x14ac:dyDescent="0.25">
      <c r="A35">
        <v>15</v>
      </c>
      <c r="B35" s="2" t="s">
        <v>46</v>
      </c>
      <c r="C35" s="2">
        <v>1</v>
      </c>
      <c r="D35" s="2">
        <v>0</v>
      </c>
      <c r="E35" s="2">
        <v>4</v>
      </c>
      <c r="F35" s="2">
        <v>0</v>
      </c>
      <c r="G35" s="2">
        <v>0</v>
      </c>
    </row>
    <row r="36" spans="1:7" x14ac:dyDescent="0.25">
      <c r="A36">
        <v>16</v>
      </c>
      <c r="B36" s="2" t="s">
        <v>47</v>
      </c>
      <c r="C36" s="2">
        <v>2</v>
      </c>
      <c r="D36" s="2">
        <v>1</v>
      </c>
      <c r="E36" s="2">
        <v>5</v>
      </c>
      <c r="F36" s="2">
        <v>0</v>
      </c>
      <c r="G36" s="2">
        <v>0</v>
      </c>
    </row>
    <row r="37" spans="1:7" x14ac:dyDescent="0.25">
      <c r="A37">
        <v>17</v>
      </c>
      <c r="B37" s="2" t="s">
        <v>48</v>
      </c>
      <c r="C37" s="2">
        <v>1</v>
      </c>
      <c r="D37" s="2">
        <v>0</v>
      </c>
      <c r="E37" s="2">
        <v>4</v>
      </c>
      <c r="F37" s="2">
        <v>0</v>
      </c>
      <c r="G37" s="2">
        <v>0</v>
      </c>
    </row>
    <row r="38" spans="1:7" x14ac:dyDescent="0.25">
      <c r="A38">
        <v>18</v>
      </c>
      <c r="B38" s="2" t="s">
        <v>49</v>
      </c>
      <c r="C38" s="2">
        <v>1</v>
      </c>
      <c r="D38" s="2">
        <v>0</v>
      </c>
      <c r="E38" s="2">
        <v>4</v>
      </c>
      <c r="F38" s="2">
        <v>0</v>
      </c>
      <c r="G38" s="2">
        <v>0</v>
      </c>
    </row>
    <row r="39" spans="1:7" x14ac:dyDescent="0.25">
      <c r="A39">
        <v>19</v>
      </c>
      <c r="B39" s="2" t="s">
        <v>50</v>
      </c>
      <c r="C39" s="2">
        <v>1</v>
      </c>
      <c r="D39" s="2">
        <v>0</v>
      </c>
      <c r="E39" s="2">
        <v>4</v>
      </c>
      <c r="F39" s="2">
        <v>0</v>
      </c>
      <c r="G39" s="2">
        <v>0</v>
      </c>
    </row>
    <row r="40" spans="1:7" x14ac:dyDescent="0.25">
      <c r="A40">
        <v>20</v>
      </c>
      <c r="B40" s="2" t="s">
        <v>51</v>
      </c>
      <c r="C40" s="2">
        <v>1</v>
      </c>
      <c r="D40" s="2">
        <v>0</v>
      </c>
      <c r="E40" s="2">
        <v>4</v>
      </c>
      <c r="F40" s="2">
        <v>1</v>
      </c>
      <c r="G40" s="2">
        <v>0</v>
      </c>
    </row>
    <row r="41" spans="1:7" x14ac:dyDescent="0.25">
      <c r="A41">
        <v>21</v>
      </c>
      <c r="B41" s="2" t="s">
        <v>52</v>
      </c>
      <c r="C41" s="2">
        <v>1</v>
      </c>
      <c r="D41" s="2">
        <v>1</v>
      </c>
      <c r="E41" s="2">
        <v>5</v>
      </c>
      <c r="F41" s="2">
        <v>1</v>
      </c>
      <c r="G41" s="2">
        <v>0</v>
      </c>
    </row>
    <row r="42" spans="1:7" x14ac:dyDescent="0.25">
      <c r="A42">
        <v>22</v>
      </c>
      <c r="B42" s="2" t="s">
        <v>54</v>
      </c>
      <c r="C42" s="2">
        <v>1</v>
      </c>
      <c r="D42" s="2">
        <v>0</v>
      </c>
      <c r="E42" s="2">
        <v>4</v>
      </c>
      <c r="F42" s="2">
        <v>1</v>
      </c>
      <c r="G42" s="2">
        <v>0</v>
      </c>
    </row>
    <row r="43" spans="1:7" x14ac:dyDescent="0.25">
      <c r="A43">
        <v>23</v>
      </c>
      <c r="B43" s="2" t="s">
        <v>53</v>
      </c>
      <c r="C43" s="2">
        <v>2</v>
      </c>
      <c r="D43" s="2">
        <v>0</v>
      </c>
      <c r="E43" s="2">
        <v>3</v>
      </c>
      <c r="F43" s="2">
        <v>2</v>
      </c>
      <c r="G43" s="2">
        <v>0</v>
      </c>
    </row>
    <row r="46" spans="1:7" x14ac:dyDescent="0.25">
      <c r="C46" s="14" t="s">
        <v>26</v>
      </c>
      <c r="D46" s="14"/>
      <c r="E46" s="14"/>
      <c r="F46" s="14"/>
      <c r="G46" s="14"/>
    </row>
    <row r="47" spans="1:7" x14ac:dyDescent="0.25">
      <c r="C47" s="2">
        <v>2</v>
      </c>
      <c r="D47" s="2">
        <v>2</v>
      </c>
      <c r="E47" s="2">
        <v>4</v>
      </c>
      <c r="F47" s="2">
        <v>4</v>
      </c>
      <c r="G47" s="2">
        <v>0</v>
      </c>
    </row>
    <row r="48" spans="1:7" x14ac:dyDescent="0.25">
      <c r="C48" s="2">
        <v>1</v>
      </c>
      <c r="D48" s="2">
        <v>0</v>
      </c>
      <c r="E48" s="2">
        <v>4</v>
      </c>
      <c r="F48" s="2">
        <v>0</v>
      </c>
      <c r="G48" s="2">
        <v>0</v>
      </c>
    </row>
    <row r="49" spans="3:7" x14ac:dyDescent="0.25">
      <c r="C49" s="2">
        <v>5</v>
      </c>
      <c r="D49" s="2">
        <v>3</v>
      </c>
      <c r="E49" s="2">
        <v>4</v>
      </c>
      <c r="F49" s="2">
        <v>4</v>
      </c>
      <c r="G49" s="2">
        <v>0</v>
      </c>
    </row>
    <row r="50" spans="3:7" x14ac:dyDescent="0.25">
      <c r="C50" s="2">
        <v>1</v>
      </c>
      <c r="D50" s="2">
        <v>0</v>
      </c>
      <c r="E50" s="2">
        <v>4</v>
      </c>
      <c r="F50" s="2">
        <v>4</v>
      </c>
      <c r="G50" s="2">
        <v>1</v>
      </c>
    </row>
    <row r="51" spans="3:7" x14ac:dyDescent="0.25">
      <c r="C51" s="2">
        <v>2</v>
      </c>
      <c r="D51" s="2">
        <v>0</v>
      </c>
      <c r="E51" s="2">
        <v>4</v>
      </c>
      <c r="F51" s="2">
        <v>2</v>
      </c>
      <c r="G51" s="2">
        <v>0</v>
      </c>
    </row>
    <row r="52" spans="3:7" x14ac:dyDescent="0.25">
      <c r="C52" s="2">
        <v>2</v>
      </c>
      <c r="D52" s="2">
        <v>1</v>
      </c>
      <c r="E52" s="2">
        <v>5</v>
      </c>
      <c r="F52" s="2">
        <v>14</v>
      </c>
      <c r="G52" s="2">
        <v>1</v>
      </c>
    </row>
    <row r="53" spans="3:7" x14ac:dyDescent="0.25">
      <c r="C53" s="2">
        <v>2</v>
      </c>
      <c r="D53" s="2">
        <v>0</v>
      </c>
      <c r="E53" s="2">
        <v>4</v>
      </c>
      <c r="F53" s="2">
        <v>2</v>
      </c>
      <c r="G53" s="2">
        <v>0</v>
      </c>
    </row>
    <row r="54" spans="3:7" x14ac:dyDescent="0.25">
      <c r="C54" s="2">
        <v>3</v>
      </c>
      <c r="D54" s="2">
        <v>0</v>
      </c>
      <c r="E54" s="2">
        <v>4</v>
      </c>
      <c r="F54" s="2">
        <v>0</v>
      </c>
      <c r="G54" s="2">
        <v>0</v>
      </c>
    </row>
    <row r="55" spans="3:7" x14ac:dyDescent="0.25">
      <c r="C55" s="2">
        <v>1</v>
      </c>
      <c r="D55" s="2">
        <v>0</v>
      </c>
      <c r="E55" s="2">
        <v>4</v>
      </c>
      <c r="F55" s="2">
        <v>0</v>
      </c>
      <c r="G55" s="2">
        <v>0</v>
      </c>
    </row>
    <row r="56" spans="3:7" x14ac:dyDescent="0.25">
      <c r="C56" s="2">
        <v>1</v>
      </c>
      <c r="D56" s="2">
        <v>0</v>
      </c>
      <c r="E56" s="2">
        <v>4</v>
      </c>
      <c r="F56" s="2">
        <v>0</v>
      </c>
      <c r="G56" s="2">
        <v>0</v>
      </c>
    </row>
    <row r="57" spans="3:7" x14ac:dyDescent="0.25">
      <c r="C57" s="2">
        <v>2</v>
      </c>
      <c r="D57" s="2">
        <v>0</v>
      </c>
      <c r="E57" s="2">
        <v>5</v>
      </c>
      <c r="F57" s="2">
        <v>5</v>
      </c>
      <c r="G57" s="2">
        <v>2</v>
      </c>
    </row>
    <row r="58" spans="3:7" x14ac:dyDescent="0.25">
      <c r="C58" s="2">
        <v>1</v>
      </c>
      <c r="D58" s="2">
        <v>0</v>
      </c>
      <c r="E58" s="2">
        <v>4</v>
      </c>
      <c r="F58" s="2">
        <v>0</v>
      </c>
      <c r="G58" s="2">
        <v>0</v>
      </c>
    </row>
    <row r="59" spans="3:7" x14ac:dyDescent="0.25">
      <c r="C59" s="2">
        <v>1</v>
      </c>
      <c r="D59" s="2">
        <v>0</v>
      </c>
      <c r="E59" s="2">
        <v>4</v>
      </c>
      <c r="F59" s="2">
        <v>0</v>
      </c>
      <c r="G59" s="2">
        <v>0</v>
      </c>
    </row>
    <row r="60" spans="3:7" x14ac:dyDescent="0.25">
      <c r="C60" s="2">
        <v>2</v>
      </c>
      <c r="D60" s="2">
        <v>1</v>
      </c>
      <c r="E60" s="2">
        <v>5</v>
      </c>
      <c r="F60" s="2">
        <v>2</v>
      </c>
      <c r="G60" s="2">
        <v>1</v>
      </c>
    </row>
    <row r="61" spans="3:7" x14ac:dyDescent="0.25">
      <c r="C61" s="2">
        <v>1</v>
      </c>
      <c r="D61" s="2">
        <v>0</v>
      </c>
      <c r="E61" s="2">
        <v>4</v>
      </c>
      <c r="F61" s="2">
        <v>0</v>
      </c>
      <c r="G61" s="2">
        <v>0</v>
      </c>
    </row>
    <row r="62" spans="3:7" x14ac:dyDescent="0.25">
      <c r="C62" s="2">
        <v>2</v>
      </c>
      <c r="D62" s="2">
        <v>1</v>
      </c>
      <c r="E62" s="2">
        <v>5</v>
      </c>
      <c r="F62" s="2">
        <v>0</v>
      </c>
      <c r="G62" s="2">
        <v>0</v>
      </c>
    </row>
    <row r="63" spans="3:7" x14ac:dyDescent="0.25">
      <c r="C63" s="2">
        <v>1</v>
      </c>
      <c r="D63" s="2">
        <v>0</v>
      </c>
      <c r="E63" s="2">
        <v>4</v>
      </c>
      <c r="F63" s="2">
        <v>0</v>
      </c>
      <c r="G63" s="2">
        <v>0</v>
      </c>
    </row>
    <row r="64" spans="3:7" x14ac:dyDescent="0.25">
      <c r="C64" s="2">
        <v>1</v>
      </c>
      <c r="D64" s="2">
        <v>0</v>
      </c>
      <c r="E64" s="2">
        <v>4</v>
      </c>
      <c r="F64" s="2">
        <v>0</v>
      </c>
      <c r="G64" s="2">
        <v>0</v>
      </c>
    </row>
    <row r="65" spans="3:7" x14ac:dyDescent="0.25">
      <c r="C65" s="2">
        <v>1</v>
      </c>
      <c r="D65" s="2">
        <v>0</v>
      </c>
      <c r="E65" s="2">
        <v>4</v>
      </c>
      <c r="F65" s="2">
        <v>0</v>
      </c>
      <c r="G65" s="2">
        <v>0</v>
      </c>
    </row>
    <row r="66" spans="3:7" x14ac:dyDescent="0.25">
      <c r="C66" s="2">
        <v>1</v>
      </c>
      <c r="D66" s="2">
        <v>0</v>
      </c>
      <c r="E66" s="2">
        <v>4</v>
      </c>
      <c r="F66" s="2">
        <v>1</v>
      </c>
      <c r="G66" s="2">
        <v>0</v>
      </c>
    </row>
    <row r="67" spans="3:7" x14ac:dyDescent="0.25">
      <c r="C67" s="2">
        <v>1</v>
      </c>
      <c r="D67" s="2">
        <v>1</v>
      </c>
      <c r="E67" s="2">
        <v>5</v>
      </c>
      <c r="F67" s="2">
        <v>1</v>
      </c>
      <c r="G67" s="2">
        <v>0</v>
      </c>
    </row>
    <row r="68" spans="3:7" x14ac:dyDescent="0.25">
      <c r="C68" s="2">
        <v>1</v>
      </c>
      <c r="D68" s="2">
        <v>0</v>
      </c>
      <c r="E68" s="2">
        <v>4</v>
      </c>
      <c r="F68" s="2">
        <v>1</v>
      </c>
      <c r="G68" s="2">
        <v>0</v>
      </c>
    </row>
    <row r="69" spans="3:7" x14ac:dyDescent="0.25">
      <c r="C69" s="2">
        <v>2</v>
      </c>
      <c r="D69" s="2">
        <v>0</v>
      </c>
      <c r="E69" s="2">
        <v>3</v>
      </c>
      <c r="F69" s="2">
        <v>2</v>
      </c>
      <c r="G69" s="2">
        <v>0</v>
      </c>
    </row>
    <row r="71" spans="3:7" x14ac:dyDescent="0.25">
      <c r="C71" s="14" t="s">
        <v>67</v>
      </c>
      <c r="D71" s="14"/>
      <c r="E71" s="14"/>
      <c r="F71" s="14"/>
      <c r="G71" s="14"/>
    </row>
    <row r="72" spans="3:7" x14ac:dyDescent="0.25">
      <c r="C72" s="2">
        <f>SQRT((C47^2)+(C48^2)+(C49^2)+(C50^2)+(C51^2)+(C52^2)+(C53^2)+(C54^2)+(C55^2)+(C56^2)+(C57^2)+(C58^2)+(C59^2)+(C60^2)+(C61^2)+(C62^2)+(C63^2)+(C64^2)+(C65^2)+(C66^2)+(C67^2)+(C68^2)+(C69^2))</f>
        <v>8.8881944173155887</v>
      </c>
      <c r="D72" s="2">
        <f>SQRT((D47^2)+(D48^2)+(D49^2)+(D50^2)+(D51^2)+(D52^2)+(D53^2)+(D54^2)+(D55^2)+(D56^2)+(D57^2)+(D58^2)+(D59^2)+(D60^2)+(D61^2)+(D62^2)+(D63^2)+(D64^2)+(D65^2)+(D66^2)+(D67^2)+(D68^2)+(D69^2))</f>
        <v>4.1231056256176606</v>
      </c>
      <c r="E72" s="2">
        <f t="shared" ref="E72:G72" si="0">SQRT((E47^2)+(E48^2)+(E49^2)+(E50^2)+(E51^2)+(E52^2)+(E53^2)+(E54^2)+(E55^2)+(E56^2)+(E57^2)+(E58^2)+(E59^2)+(E60^2)+(E61^2)+(E62^2)+(E63^2)+(E64^2)+(E65^2)+(E66^2)+(E67^2)+(E68^2)+(E69^2))</f>
        <v>20.149441679609886</v>
      </c>
      <c r="F72" s="2">
        <f t="shared" si="0"/>
        <v>16.970562748477139</v>
      </c>
      <c r="G72" s="2">
        <f t="shared" si="0"/>
        <v>2.6457513110645907</v>
      </c>
    </row>
    <row r="73" spans="3:7" x14ac:dyDescent="0.25">
      <c r="C73" s="14"/>
      <c r="D73" s="14"/>
      <c r="E73" s="14"/>
      <c r="F73" s="14"/>
      <c r="G73" s="14"/>
    </row>
    <row r="74" spans="3:7" x14ac:dyDescent="0.25">
      <c r="C74" s="10" t="s">
        <v>68</v>
      </c>
      <c r="D74" s="11"/>
      <c r="E74" s="11"/>
      <c r="F74" s="11"/>
      <c r="G74" s="12"/>
    </row>
    <row r="75" spans="3:7" x14ac:dyDescent="0.25">
      <c r="C75" s="5">
        <f>C47/C72</f>
        <v>0.22501758018520479</v>
      </c>
      <c r="D75" s="5">
        <f>D47/D72</f>
        <v>0.48507125007266594</v>
      </c>
      <c r="E75" s="5">
        <f t="shared" ref="E75:G75" si="1">E47/E72</f>
        <v>0.19851666679418603</v>
      </c>
      <c r="F75" s="5">
        <f t="shared" si="1"/>
        <v>0.23570226039551587</v>
      </c>
      <c r="G75" s="5">
        <f t="shared" si="1"/>
        <v>0</v>
      </c>
    </row>
    <row r="76" spans="3:7" x14ac:dyDescent="0.25">
      <c r="C76" s="5">
        <f>C48/C72</f>
        <v>0.1125087900926024</v>
      </c>
      <c r="D76" s="5">
        <f t="shared" ref="D76:G76" si="2">D48/D72</f>
        <v>0</v>
      </c>
      <c r="E76" s="5">
        <f t="shared" si="2"/>
        <v>0.19851666679418603</v>
      </c>
      <c r="F76" s="5">
        <f t="shared" si="2"/>
        <v>0</v>
      </c>
      <c r="G76" s="5">
        <f t="shared" si="2"/>
        <v>0</v>
      </c>
    </row>
    <row r="77" spans="3:7" x14ac:dyDescent="0.25">
      <c r="C77" s="5">
        <f>C49/C72</f>
        <v>0.56254395046301198</v>
      </c>
      <c r="D77" s="5">
        <f t="shared" ref="D77:G77" si="3">D49/D72</f>
        <v>0.72760687510899891</v>
      </c>
      <c r="E77" s="5">
        <f t="shared" si="3"/>
        <v>0.19851666679418603</v>
      </c>
      <c r="F77" s="5">
        <f t="shared" si="3"/>
        <v>0.23570226039551587</v>
      </c>
      <c r="G77" s="5">
        <f t="shared" si="3"/>
        <v>0</v>
      </c>
    </row>
    <row r="78" spans="3:7" x14ac:dyDescent="0.25">
      <c r="C78" s="5">
        <f>C50/C72</f>
        <v>0.1125087900926024</v>
      </c>
      <c r="D78" s="5">
        <f t="shared" ref="D78:G78" si="4">D50/D72</f>
        <v>0</v>
      </c>
      <c r="E78" s="5">
        <f t="shared" si="4"/>
        <v>0.19851666679418603</v>
      </c>
      <c r="F78" s="5">
        <f t="shared" si="4"/>
        <v>0.23570226039551587</v>
      </c>
      <c r="G78" s="5">
        <f t="shared" si="4"/>
        <v>0.3779644730092272</v>
      </c>
    </row>
    <row r="79" spans="3:7" x14ac:dyDescent="0.25">
      <c r="C79" s="5">
        <f>C51/C72</f>
        <v>0.22501758018520479</v>
      </c>
      <c r="D79" s="5">
        <f t="shared" ref="D79:G79" si="5">D51/D72</f>
        <v>0</v>
      </c>
      <c r="E79" s="5">
        <f t="shared" si="5"/>
        <v>0.19851666679418603</v>
      </c>
      <c r="F79" s="5">
        <f t="shared" si="5"/>
        <v>0.11785113019775793</v>
      </c>
      <c r="G79" s="5">
        <f t="shared" si="5"/>
        <v>0</v>
      </c>
    </row>
    <row r="80" spans="3:7" x14ac:dyDescent="0.25">
      <c r="C80" s="5">
        <f>C52/C72</f>
        <v>0.22501758018520479</v>
      </c>
      <c r="D80" s="5">
        <f t="shared" ref="D80:G80" si="6">D52/D72</f>
        <v>0.24253562503633297</v>
      </c>
      <c r="E80" s="5">
        <f t="shared" si="6"/>
        <v>0.24814583349273256</v>
      </c>
      <c r="F80" s="5">
        <f t="shared" si="6"/>
        <v>0.82495791138430552</v>
      </c>
      <c r="G80" s="5">
        <f t="shared" si="6"/>
        <v>0.3779644730092272</v>
      </c>
    </row>
    <row r="81" spans="3:7" x14ac:dyDescent="0.25">
      <c r="C81" s="5">
        <f>C53/C72</f>
        <v>0.22501758018520479</v>
      </c>
      <c r="D81" s="5">
        <f t="shared" ref="D81:G81" si="7">D53/D72</f>
        <v>0</v>
      </c>
      <c r="E81" s="5">
        <f t="shared" si="7"/>
        <v>0.19851666679418603</v>
      </c>
      <c r="F81" s="5">
        <f t="shared" si="7"/>
        <v>0.11785113019775793</v>
      </c>
      <c r="G81" s="5">
        <f t="shared" si="7"/>
        <v>0</v>
      </c>
    </row>
    <row r="82" spans="3:7" x14ac:dyDescent="0.25">
      <c r="C82" s="5">
        <f>C54/C72</f>
        <v>0.33752637027780719</v>
      </c>
      <c r="D82" s="5">
        <f t="shared" ref="D82:G82" si="8">D54/D72</f>
        <v>0</v>
      </c>
      <c r="E82" s="5">
        <f t="shared" si="8"/>
        <v>0.19851666679418603</v>
      </c>
      <c r="F82" s="5">
        <f t="shared" si="8"/>
        <v>0</v>
      </c>
      <c r="G82" s="5">
        <f t="shared" si="8"/>
        <v>0</v>
      </c>
    </row>
    <row r="83" spans="3:7" x14ac:dyDescent="0.25">
      <c r="C83" s="5">
        <f>C55/C72</f>
        <v>0.1125087900926024</v>
      </c>
      <c r="D83" s="5">
        <f t="shared" ref="D83:G83" si="9">D55/D72</f>
        <v>0</v>
      </c>
      <c r="E83" s="5">
        <f t="shared" si="9"/>
        <v>0.19851666679418603</v>
      </c>
      <c r="F83" s="5">
        <f t="shared" si="9"/>
        <v>0</v>
      </c>
      <c r="G83" s="5">
        <f t="shared" si="9"/>
        <v>0</v>
      </c>
    </row>
    <row r="84" spans="3:7" x14ac:dyDescent="0.25">
      <c r="C84" s="5">
        <f>C56/C72</f>
        <v>0.1125087900926024</v>
      </c>
      <c r="D84" s="5">
        <f t="shared" ref="D84:G84" si="10">D56/D72</f>
        <v>0</v>
      </c>
      <c r="E84" s="5">
        <f t="shared" si="10"/>
        <v>0.19851666679418603</v>
      </c>
      <c r="F84" s="5">
        <f t="shared" si="10"/>
        <v>0</v>
      </c>
      <c r="G84" s="5">
        <f t="shared" si="10"/>
        <v>0</v>
      </c>
    </row>
    <row r="85" spans="3:7" x14ac:dyDescent="0.25">
      <c r="C85" s="5">
        <f>C57/C72</f>
        <v>0.22501758018520479</v>
      </c>
      <c r="D85" s="5">
        <f t="shared" ref="D85:G85" si="11">D57/D72</f>
        <v>0</v>
      </c>
      <c r="E85" s="8">
        <f t="shared" si="11"/>
        <v>0.24814583349273256</v>
      </c>
      <c r="F85" s="5">
        <f t="shared" si="11"/>
        <v>0.29462782549439481</v>
      </c>
      <c r="G85" s="5">
        <f t="shared" si="11"/>
        <v>0.7559289460184544</v>
      </c>
    </row>
    <row r="86" spans="3:7" x14ac:dyDescent="0.25">
      <c r="C86" s="5">
        <f>C58/C72</f>
        <v>0.1125087900926024</v>
      </c>
      <c r="D86" s="5">
        <f t="shared" ref="D86:G86" si="12">D58/D72</f>
        <v>0</v>
      </c>
      <c r="E86" s="5">
        <f t="shared" si="12"/>
        <v>0.19851666679418603</v>
      </c>
      <c r="F86" s="5">
        <f t="shared" si="12"/>
        <v>0</v>
      </c>
      <c r="G86" s="5">
        <f t="shared" si="12"/>
        <v>0</v>
      </c>
    </row>
    <row r="87" spans="3:7" x14ac:dyDescent="0.25">
      <c r="C87" s="5">
        <f>C59/C72</f>
        <v>0.1125087900926024</v>
      </c>
      <c r="D87" s="5">
        <f t="shared" ref="D87:G87" si="13">D59/D72</f>
        <v>0</v>
      </c>
      <c r="E87" s="5">
        <f t="shared" si="13"/>
        <v>0.19851666679418603</v>
      </c>
      <c r="F87" s="5">
        <f t="shared" si="13"/>
        <v>0</v>
      </c>
      <c r="G87" s="5">
        <f t="shared" si="13"/>
        <v>0</v>
      </c>
    </row>
    <row r="88" spans="3:7" x14ac:dyDescent="0.25">
      <c r="C88" s="5">
        <f>C60/C72</f>
        <v>0.22501758018520479</v>
      </c>
      <c r="D88" s="5">
        <f t="shared" ref="D88:G88" si="14">D60/D72</f>
        <v>0.24253562503633297</v>
      </c>
      <c r="E88" s="5">
        <f t="shared" si="14"/>
        <v>0.24814583349273256</v>
      </c>
      <c r="F88" s="5">
        <f t="shared" si="14"/>
        <v>0.11785113019775793</v>
      </c>
      <c r="G88" s="5">
        <f t="shared" si="14"/>
        <v>0.3779644730092272</v>
      </c>
    </row>
    <row r="89" spans="3:7" x14ac:dyDescent="0.25">
      <c r="C89" s="5">
        <f>C61/C72</f>
        <v>0.1125087900926024</v>
      </c>
      <c r="D89" s="5">
        <f t="shared" ref="D89:G89" si="15">D61/D72</f>
        <v>0</v>
      </c>
      <c r="E89" s="5">
        <f t="shared" si="15"/>
        <v>0.19851666679418603</v>
      </c>
      <c r="F89" s="5">
        <f t="shared" si="15"/>
        <v>0</v>
      </c>
      <c r="G89" s="5">
        <f t="shared" si="15"/>
        <v>0</v>
      </c>
    </row>
    <row r="90" spans="3:7" x14ac:dyDescent="0.25">
      <c r="C90" s="5">
        <f>C62/C72</f>
        <v>0.22501758018520479</v>
      </c>
      <c r="D90" s="5">
        <f t="shared" ref="D90:G90" si="16">D62/D72</f>
        <v>0.24253562503633297</v>
      </c>
      <c r="E90" s="5">
        <f t="shared" si="16"/>
        <v>0.24814583349273256</v>
      </c>
      <c r="F90" s="5">
        <f t="shared" si="16"/>
        <v>0</v>
      </c>
      <c r="G90" s="5">
        <f t="shared" si="16"/>
        <v>0</v>
      </c>
    </row>
    <row r="91" spans="3:7" x14ac:dyDescent="0.25">
      <c r="C91" s="5">
        <f>C63/C72</f>
        <v>0.1125087900926024</v>
      </c>
      <c r="D91" s="5">
        <f t="shared" ref="D91:G91" si="17">D63/D72</f>
        <v>0</v>
      </c>
      <c r="E91" s="5">
        <f t="shared" si="17"/>
        <v>0.19851666679418603</v>
      </c>
      <c r="F91" s="5">
        <f t="shared" si="17"/>
        <v>0</v>
      </c>
      <c r="G91" s="5">
        <f t="shared" si="17"/>
        <v>0</v>
      </c>
    </row>
    <row r="92" spans="3:7" x14ac:dyDescent="0.25">
      <c r="C92" s="5">
        <f>C64/C72</f>
        <v>0.1125087900926024</v>
      </c>
      <c r="D92" s="5">
        <f t="shared" ref="D92:G92" si="18">D64/D72</f>
        <v>0</v>
      </c>
      <c r="E92" s="5">
        <f t="shared" si="18"/>
        <v>0.19851666679418603</v>
      </c>
      <c r="F92" s="5">
        <f t="shared" si="18"/>
        <v>0</v>
      </c>
      <c r="G92" s="5">
        <f t="shared" si="18"/>
        <v>0</v>
      </c>
    </row>
    <row r="93" spans="3:7" x14ac:dyDescent="0.25">
      <c r="C93" s="5">
        <f>C65/C72</f>
        <v>0.1125087900926024</v>
      </c>
      <c r="D93" s="5">
        <f t="shared" ref="D93:G93" si="19">D65/D72</f>
        <v>0</v>
      </c>
      <c r="E93" s="5">
        <f t="shared" si="19"/>
        <v>0.19851666679418603</v>
      </c>
      <c r="F93" s="5">
        <f t="shared" si="19"/>
        <v>0</v>
      </c>
      <c r="G93" s="5">
        <f t="shared" si="19"/>
        <v>0</v>
      </c>
    </row>
    <row r="94" spans="3:7" x14ac:dyDescent="0.25">
      <c r="C94" s="5">
        <f>C66/C72</f>
        <v>0.1125087900926024</v>
      </c>
      <c r="D94" s="5">
        <f t="shared" ref="D94:G94" si="20">D66/D72</f>
        <v>0</v>
      </c>
      <c r="E94" s="5">
        <f t="shared" si="20"/>
        <v>0.19851666679418603</v>
      </c>
      <c r="F94" s="5">
        <f t="shared" si="20"/>
        <v>5.8925565098878967E-2</v>
      </c>
      <c r="G94" s="5">
        <f t="shared" si="20"/>
        <v>0</v>
      </c>
    </row>
    <row r="95" spans="3:7" x14ac:dyDescent="0.25">
      <c r="C95" s="5">
        <f>C67/C72</f>
        <v>0.1125087900926024</v>
      </c>
      <c r="D95" s="5">
        <f t="shared" ref="D95:G95" si="21">D67/D72</f>
        <v>0.24253562503633297</v>
      </c>
      <c r="E95" s="5">
        <f t="shared" si="21"/>
        <v>0.24814583349273256</v>
      </c>
      <c r="F95" s="5">
        <f t="shared" si="21"/>
        <v>5.8925565098878967E-2</v>
      </c>
      <c r="G95" s="5">
        <f t="shared" si="21"/>
        <v>0</v>
      </c>
    </row>
    <row r="96" spans="3:7" x14ac:dyDescent="0.25">
      <c r="C96" s="5">
        <f>C68/C72</f>
        <v>0.1125087900926024</v>
      </c>
      <c r="D96" s="5">
        <f t="shared" ref="D96:G96" si="22">D68/D72</f>
        <v>0</v>
      </c>
      <c r="E96" s="5">
        <f t="shared" si="22"/>
        <v>0.19851666679418603</v>
      </c>
      <c r="F96" s="5">
        <f t="shared" si="22"/>
        <v>5.8925565098878967E-2</v>
      </c>
      <c r="G96" s="5">
        <f t="shared" si="22"/>
        <v>0</v>
      </c>
    </row>
    <row r="97" spans="3:7" x14ac:dyDescent="0.25">
      <c r="C97" s="5">
        <f>C69/C72</f>
        <v>0.22501758018520479</v>
      </c>
      <c r="D97" s="5">
        <f t="shared" ref="D97:G97" si="23">D69/D72</f>
        <v>0</v>
      </c>
      <c r="E97" s="5">
        <f t="shared" si="23"/>
        <v>0.14888750009563953</v>
      </c>
      <c r="F97" s="5">
        <f t="shared" si="23"/>
        <v>0.11785113019775793</v>
      </c>
      <c r="G97" s="5">
        <f t="shared" si="23"/>
        <v>0</v>
      </c>
    </row>
    <row r="99" spans="3:7" x14ac:dyDescent="0.25">
      <c r="C99" s="13" t="s">
        <v>69</v>
      </c>
      <c r="D99" s="13"/>
      <c r="E99" s="13"/>
      <c r="F99" s="13"/>
      <c r="G99" s="13"/>
    </row>
    <row r="100" spans="3:7" x14ac:dyDescent="0.25">
      <c r="C100" s="2">
        <f>C75*10</f>
        <v>2.2501758018520479</v>
      </c>
      <c r="D100" s="2">
        <f>D75*20</f>
        <v>9.7014250014533197</v>
      </c>
      <c r="E100" s="2">
        <f>E75*25</f>
        <v>4.9629166698546507</v>
      </c>
      <c r="F100" s="2">
        <f>F75*30</f>
        <v>7.0710678118654764</v>
      </c>
      <c r="G100" s="2">
        <f>G75*15</f>
        <v>0</v>
      </c>
    </row>
    <row r="101" spans="3:7" x14ac:dyDescent="0.25">
      <c r="C101" s="2">
        <f t="shared" ref="C101:C122" si="24">C76*10</f>
        <v>1.125087900926024</v>
      </c>
      <c r="D101" s="2">
        <f t="shared" ref="D101:D122" si="25">D76*20</f>
        <v>0</v>
      </c>
      <c r="E101" s="2">
        <f t="shared" ref="E101:E122" si="26">E76*25</f>
        <v>4.9629166698546507</v>
      </c>
      <c r="F101" s="2">
        <f t="shared" ref="F101:F122" si="27">F76*30</f>
        <v>0</v>
      </c>
      <c r="G101" s="2">
        <f t="shared" ref="G101:G122" si="28">G76*15</f>
        <v>0</v>
      </c>
    </row>
    <row r="102" spans="3:7" x14ac:dyDescent="0.25">
      <c r="C102" s="2">
        <f t="shared" si="24"/>
        <v>5.62543950463012</v>
      </c>
      <c r="D102" s="2">
        <f t="shared" si="25"/>
        <v>14.552137502179978</v>
      </c>
      <c r="E102" s="2">
        <f t="shared" si="26"/>
        <v>4.9629166698546507</v>
      </c>
      <c r="F102" s="2">
        <f t="shared" si="27"/>
        <v>7.0710678118654764</v>
      </c>
      <c r="G102" s="2">
        <f t="shared" si="28"/>
        <v>0</v>
      </c>
    </row>
    <row r="103" spans="3:7" x14ac:dyDescent="0.25">
      <c r="C103" s="2">
        <f t="shared" si="24"/>
        <v>1.125087900926024</v>
      </c>
      <c r="D103" s="2">
        <f t="shared" si="25"/>
        <v>0</v>
      </c>
      <c r="E103" s="2">
        <f t="shared" si="26"/>
        <v>4.9629166698546507</v>
      </c>
      <c r="F103" s="2">
        <f t="shared" si="27"/>
        <v>7.0710678118654764</v>
      </c>
      <c r="G103" s="2">
        <f t="shared" si="28"/>
        <v>5.6694670951384083</v>
      </c>
    </row>
    <row r="104" spans="3:7" x14ac:dyDescent="0.25">
      <c r="C104" s="2">
        <f t="shared" si="24"/>
        <v>2.2501758018520479</v>
      </c>
      <c r="D104" s="2">
        <f t="shared" si="25"/>
        <v>0</v>
      </c>
      <c r="E104" s="2">
        <f t="shared" si="26"/>
        <v>4.9629166698546507</v>
      </c>
      <c r="F104" s="2">
        <f t="shared" si="27"/>
        <v>3.5355339059327382</v>
      </c>
      <c r="G104" s="2">
        <f t="shared" si="28"/>
        <v>0</v>
      </c>
    </row>
    <row r="105" spans="3:7" x14ac:dyDescent="0.25">
      <c r="C105" s="2">
        <f t="shared" si="24"/>
        <v>2.2501758018520479</v>
      </c>
      <c r="D105" s="2">
        <f t="shared" si="25"/>
        <v>4.8507125007266598</v>
      </c>
      <c r="E105" s="2">
        <f t="shared" si="26"/>
        <v>6.2036458373183141</v>
      </c>
      <c r="F105" s="2">
        <f t="shared" si="27"/>
        <v>24.748737341529164</v>
      </c>
      <c r="G105" s="2">
        <f t="shared" si="28"/>
        <v>5.6694670951384083</v>
      </c>
    </row>
    <row r="106" spans="3:7" x14ac:dyDescent="0.25">
      <c r="C106" s="2">
        <f t="shared" si="24"/>
        <v>2.2501758018520479</v>
      </c>
      <c r="D106" s="2">
        <f t="shared" si="25"/>
        <v>0</v>
      </c>
      <c r="E106" s="2">
        <f t="shared" si="26"/>
        <v>4.9629166698546507</v>
      </c>
      <c r="F106" s="2">
        <f t="shared" si="27"/>
        <v>3.5355339059327382</v>
      </c>
      <c r="G106" s="2">
        <f t="shared" si="28"/>
        <v>0</v>
      </c>
    </row>
    <row r="107" spans="3:7" x14ac:dyDescent="0.25">
      <c r="C107" s="2">
        <f t="shared" si="24"/>
        <v>3.3752637027780716</v>
      </c>
      <c r="D107" s="2">
        <f t="shared" si="25"/>
        <v>0</v>
      </c>
      <c r="E107" s="2">
        <f t="shared" si="26"/>
        <v>4.9629166698546507</v>
      </c>
      <c r="F107" s="2">
        <f t="shared" si="27"/>
        <v>0</v>
      </c>
      <c r="G107" s="2">
        <f t="shared" si="28"/>
        <v>0</v>
      </c>
    </row>
    <row r="108" spans="3:7" x14ac:dyDescent="0.25">
      <c r="C108" s="2">
        <f t="shared" si="24"/>
        <v>1.125087900926024</v>
      </c>
      <c r="D108" s="2">
        <f t="shared" si="25"/>
        <v>0</v>
      </c>
      <c r="E108" s="2">
        <f t="shared" si="26"/>
        <v>4.9629166698546507</v>
      </c>
      <c r="F108" s="2">
        <f t="shared" si="27"/>
        <v>0</v>
      </c>
      <c r="G108" s="2">
        <f t="shared" si="28"/>
        <v>0</v>
      </c>
    </row>
    <row r="109" spans="3:7" x14ac:dyDescent="0.25">
      <c r="C109" s="2">
        <f t="shared" si="24"/>
        <v>1.125087900926024</v>
      </c>
      <c r="D109" s="2">
        <f t="shared" si="25"/>
        <v>0</v>
      </c>
      <c r="E109" s="2">
        <f t="shared" si="26"/>
        <v>4.9629166698546507</v>
      </c>
      <c r="F109" s="2">
        <f t="shared" si="27"/>
        <v>0</v>
      </c>
      <c r="G109" s="2">
        <f t="shared" si="28"/>
        <v>0</v>
      </c>
    </row>
    <row r="110" spans="3:7" x14ac:dyDescent="0.25">
      <c r="C110" s="2">
        <f t="shared" si="24"/>
        <v>2.2501758018520479</v>
      </c>
      <c r="D110" s="2">
        <f t="shared" si="25"/>
        <v>0</v>
      </c>
      <c r="E110" s="2">
        <f t="shared" si="26"/>
        <v>6.2036458373183141</v>
      </c>
      <c r="F110" s="2">
        <f t="shared" si="27"/>
        <v>8.8388347648318444</v>
      </c>
      <c r="G110" s="2">
        <f t="shared" si="28"/>
        <v>11.338934190276817</v>
      </c>
    </row>
    <row r="111" spans="3:7" x14ac:dyDescent="0.25">
      <c r="C111" s="2">
        <f t="shared" si="24"/>
        <v>1.125087900926024</v>
      </c>
      <c r="D111" s="2">
        <f t="shared" si="25"/>
        <v>0</v>
      </c>
      <c r="E111" s="2">
        <f t="shared" si="26"/>
        <v>4.9629166698546507</v>
      </c>
      <c r="F111" s="2">
        <f t="shared" si="27"/>
        <v>0</v>
      </c>
      <c r="G111" s="2">
        <f t="shared" si="28"/>
        <v>0</v>
      </c>
    </row>
    <row r="112" spans="3:7" x14ac:dyDescent="0.25">
      <c r="C112" s="2">
        <f t="shared" si="24"/>
        <v>1.125087900926024</v>
      </c>
      <c r="D112" s="2">
        <f t="shared" si="25"/>
        <v>0</v>
      </c>
      <c r="E112" s="2">
        <f t="shared" si="26"/>
        <v>4.9629166698546507</v>
      </c>
      <c r="F112" s="2">
        <f t="shared" si="27"/>
        <v>0</v>
      </c>
      <c r="G112" s="2">
        <f t="shared" si="28"/>
        <v>0</v>
      </c>
    </row>
    <row r="113" spans="2:7" x14ac:dyDescent="0.25">
      <c r="C113" s="2">
        <f t="shared" si="24"/>
        <v>2.2501758018520479</v>
      </c>
      <c r="D113" s="2">
        <f t="shared" si="25"/>
        <v>4.8507125007266598</v>
      </c>
      <c r="E113" s="2">
        <f t="shared" si="26"/>
        <v>6.2036458373183141</v>
      </c>
      <c r="F113" s="2">
        <f t="shared" si="27"/>
        <v>3.5355339059327382</v>
      </c>
      <c r="G113" s="2">
        <f t="shared" si="28"/>
        <v>5.6694670951384083</v>
      </c>
    </row>
    <row r="114" spans="2:7" x14ac:dyDescent="0.25">
      <c r="C114" s="2">
        <f t="shared" si="24"/>
        <v>1.125087900926024</v>
      </c>
      <c r="D114" s="2">
        <f t="shared" si="25"/>
        <v>0</v>
      </c>
      <c r="E114" s="2">
        <f t="shared" si="26"/>
        <v>4.9629166698546507</v>
      </c>
      <c r="F114" s="2">
        <f t="shared" si="27"/>
        <v>0</v>
      </c>
      <c r="G114" s="2">
        <f t="shared" si="28"/>
        <v>0</v>
      </c>
    </row>
    <row r="115" spans="2:7" x14ac:dyDescent="0.25">
      <c r="C115" s="2">
        <f t="shared" si="24"/>
        <v>2.2501758018520479</v>
      </c>
      <c r="D115" s="2">
        <f t="shared" si="25"/>
        <v>4.8507125007266598</v>
      </c>
      <c r="E115" s="2">
        <f t="shared" si="26"/>
        <v>6.2036458373183141</v>
      </c>
      <c r="F115" s="2">
        <f t="shared" si="27"/>
        <v>0</v>
      </c>
      <c r="G115" s="2">
        <f t="shared" si="28"/>
        <v>0</v>
      </c>
    </row>
    <row r="116" spans="2:7" x14ac:dyDescent="0.25">
      <c r="C116" s="2">
        <f t="shared" si="24"/>
        <v>1.125087900926024</v>
      </c>
      <c r="D116" s="2">
        <f t="shared" si="25"/>
        <v>0</v>
      </c>
      <c r="E116" s="2">
        <f t="shared" si="26"/>
        <v>4.9629166698546507</v>
      </c>
      <c r="F116" s="2">
        <f t="shared" si="27"/>
        <v>0</v>
      </c>
      <c r="G116" s="2">
        <f t="shared" si="28"/>
        <v>0</v>
      </c>
    </row>
    <row r="117" spans="2:7" x14ac:dyDescent="0.25">
      <c r="C117" s="2">
        <f t="shared" si="24"/>
        <v>1.125087900926024</v>
      </c>
      <c r="D117" s="2">
        <f t="shared" si="25"/>
        <v>0</v>
      </c>
      <c r="E117" s="2">
        <f t="shared" si="26"/>
        <v>4.9629166698546507</v>
      </c>
      <c r="F117" s="2">
        <f t="shared" si="27"/>
        <v>0</v>
      </c>
      <c r="G117" s="2">
        <f t="shared" si="28"/>
        <v>0</v>
      </c>
    </row>
    <row r="118" spans="2:7" x14ac:dyDescent="0.25">
      <c r="C118" s="2">
        <f t="shared" si="24"/>
        <v>1.125087900926024</v>
      </c>
      <c r="D118" s="2">
        <f t="shared" si="25"/>
        <v>0</v>
      </c>
      <c r="E118" s="2">
        <f t="shared" si="26"/>
        <v>4.9629166698546507</v>
      </c>
      <c r="F118" s="2">
        <f t="shared" si="27"/>
        <v>0</v>
      </c>
      <c r="G118" s="2">
        <f t="shared" si="28"/>
        <v>0</v>
      </c>
    </row>
    <row r="119" spans="2:7" x14ac:dyDescent="0.25">
      <c r="C119" s="2">
        <f t="shared" si="24"/>
        <v>1.125087900926024</v>
      </c>
      <c r="D119" s="2">
        <f t="shared" si="25"/>
        <v>0</v>
      </c>
      <c r="E119" s="2">
        <f t="shared" si="26"/>
        <v>4.9629166698546507</v>
      </c>
      <c r="F119" s="2">
        <f t="shared" si="27"/>
        <v>1.7677669529663691</v>
      </c>
      <c r="G119" s="2">
        <f t="shared" si="28"/>
        <v>0</v>
      </c>
    </row>
    <row r="120" spans="2:7" x14ac:dyDescent="0.25">
      <c r="C120" s="2">
        <f t="shared" si="24"/>
        <v>1.125087900926024</v>
      </c>
      <c r="D120" s="2">
        <f t="shared" si="25"/>
        <v>4.8507125007266598</v>
      </c>
      <c r="E120" s="2">
        <f t="shared" si="26"/>
        <v>6.2036458373183141</v>
      </c>
      <c r="F120" s="2">
        <f t="shared" si="27"/>
        <v>1.7677669529663691</v>
      </c>
      <c r="G120" s="2">
        <f t="shared" si="28"/>
        <v>0</v>
      </c>
    </row>
    <row r="121" spans="2:7" x14ac:dyDescent="0.25">
      <c r="C121" s="2">
        <f t="shared" si="24"/>
        <v>1.125087900926024</v>
      </c>
      <c r="D121" s="2">
        <f t="shared" si="25"/>
        <v>0</v>
      </c>
      <c r="E121" s="2">
        <f t="shared" si="26"/>
        <v>4.9629166698546507</v>
      </c>
      <c r="F121" s="2">
        <f t="shared" si="27"/>
        <v>1.7677669529663691</v>
      </c>
      <c r="G121" s="2">
        <f t="shared" si="28"/>
        <v>0</v>
      </c>
    </row>
    <row r="122" spans="2:7" x14ac:dyDescent="0.25">
      <c r="C122" s="2">
        <f t="shared" si="24"/>
        <v>2.2501758018520479</v>
      </c>
      <c r="D122" s="2">
        <f t="shared" si="25"/>
        <v>0</v>
      </c>
      <c r="E122" s="2">
        <f t="shared" si="26"/>
        <v>3.7221875023909883</v>
      </c>
      <c r="F122" s="2">
        <f t="shared" si="27"/>
        <v>3.5355339059327382</v>
      </c>
      <c r="G122" s="2">
        <f t="shared" si="28"/>
        <v>0</v>
      </c>
    </row>
    <row r="124" spans="2:7" x14ac:dyDescent="0.25">
      <c r="B124" s="2"/>
      <c r="C124" s="15" t="s">
        <v>24</v>
      </c>
      <c r="D124" s="16"/>
      <c r="E124" s="16"/>
      <c r="F124" s="16"/>
      <c r="G124" s="17"/>
    </row>
    <row r="125" spans="2:7" x14ac:dyDescent="0.25">
      <c r="B125" s="2" t="s">
        <v>70</v>
      </c>
      <c r="C125" s="2">
        <f>MAX(C100:C122)</f>
        <v>5.62543950463012</v>
      </c>
      <c r="D125" s="2">
        <f t="shared" ref="D125:G125" si="29">MAX(D100:D122)</f>
        <v>14.552137502179978</v>
      </c>
      <c r="E125" s="2">
        <f t="shared" si="29"/>
        <v>6.2036458373183141</v>
      </c>
      <c r="F125" s="2">
        <f t="shared" si="29"/>
        <v>24.748737341529164</v>
      </c>
      <c r="G125" s="2">
        <f t="shared" si="29"/>
        <v>11.338934190276817</v>
      </c>
    </row>
    <row r="126" spans="2:7" x14ac:dyDescent="0.25">
      <c r="B126" s="2" t="s">
        <v>71</v>
      </c>
      <c r="C126" s="2">
        <f>MIN(C100:C122)</f>
        <v>1.125087900926024</v>
      </c>
      <c r="D126" s="2">
        <f t="shared" ref="D126:G126" si="30">MIN(D100:D122)</f>
        <v>0</v>
      </c>
      <c r="E126" s="2">
        <f t="shared" si="30"/>
        <v>3.7221875023909883</v>
      </c>
      <c r="F126" s="2">
        <f t="shared" si="30"/>
        <v>0</v>
      </c>
      <c r="G126" s="2">
        <f t="shared" si="30"/>
        <v>0</v>
      </c>
    </row>
    <row r="128" spans="2:7" x14ac:dyDescent="0.25">
      <c r="C128" s="10" t="s">
        <v>25</v>
      </c>
      <c r="D128" s="11"/>
      <c r="E128" s="12"/>
    </row>
    <row r="129" spans="3:5" x14ac:dyDescent="0.25">
      <c r="C129" s="2" t="s">
        <v>5</v>
      </c>
      <c r="D129" s="2" t="s">
        <v>7</v>
      </c>
      <c r="E129" s="2" t="s">
        <v>8</v>
      </c>
    </row>
    <row r="130" spans="3:5" x14ac:dyDescent="0.25">
      <c r="C130" s="2" t="s">
        <v>32</v>
      </c>
      <c r="D130" s="2">
        <f>SQRT(((C125-C100)^2)+((D125-D100)^2)+((E125-E100)^2)+((F125-F100)^2)+((G125-G100)^2))</f>
        <v>21.852520547214244</v>
      </c>
      <c r="E130" s="2">
        <f>SQRT(((C126-C100)^2)+((D126-D100)^2)+((E126-E100)^2)+((F126-F100)^2)+((G126-G100)^2))</f>
        <v>12.121174807362063</v>
      </c>
    </row>
    <row r="131" spans="3:5" x14ac:dyDescent="0.25">
      <c r="C131" s="2" t="s">
        <v>33</v>
      </c>
      <c r="D131" s="2">
        <f>SQRT(((C125-C101)^2)+((D125-D101)^2)+((E125-E101)^2)+((F125-F101)^2)+((G125-G101)^2))</f>
        <v>31.219043993654555</v>
      </c>
      <c r="E131" s="2">
        <f>SQRT(((C126-C101)^2)+((D126-D101)^2)+((E126-E101)^2)+((F126-F101)^2)+((G126-G101)^2))</f>
        <v>1.2407291674636625</v>
      </c>
    </row>
    <row r="132" spans="3:5" x14ac:dyDescent="0.25">
      <c r="C132" s="2" t="s">
        <v>34</v>
      </c>
      <c r="D132" s="2">
        <f>SQRT(((C125-C102)^2)+((D125-D102)^2)+((E125-E102)^2)+((F125-F102)^2)+((G125-G102)^2))</f>
        <v>21.038318312983659</v>
      </c>
      <c r="E132" s="2">
        <f>SQRT(((C126-C102)^2)+((D126-D102)^2)+((E126-E102)^2)+((F126-F102)^2)+((G126-G102)^2))</f>
        <v>16.839159103301746</v>
      </c>
    </row>
    <row r="133" spans="3:5" x14ac:dyDescent="0.25">
      <c r="C133" s="2" t="s">
        <v>35</v>
      </c>
      <c r="D133" s="2">
        <f>SQRT(((C125-C103)^2)+((D125-D103)^2)+((E125-E103)^2)+((F125-F103)^2)+((G125-G103)^2))</f>
        <v>24.045792489522302</v>
      </c>
      <c r="E133" s="2">
        <f>SQRT(((C126-C103)^2)+((D126-D103)^2)+((E126-E103)^2)+((F126-F103)^2)+((G126-G103)^2))</f>
        <v>9.1478011571006626</v>
      </c>
    </row>
    <row r="134" spans="3:5" x14ac:dyDescent="0.25">
      <c r="C134" s="2" t="s">
        <v>36</v>
      </c>
      <c r="D134" s="2">
        <f>SQRT(((C125-C104)^2)+((D125-D104)^2)+((E125-E104)^2)+((F125-F104)^2)+((G125-G104)^2))</f>
        <v>28.341982082840779</v>
      </c>
      <c r="E134" s="2">
        <f>SQRT(((C126-C104)^2)+((D126-D104)^2)+((E126-E104)^2)+((F126-F104)^2)+((G126-G104)^2))</f>
        <v>3.9121901349250909</v>
      </c>
    </row>
    <row r="135" spans="3:5" x14ac:dyDescent="0.25">
      <c r="C135" s="2" t="s">
        <v>37</v>
      </c>
      <c r="D135" s="2">
        <f>SQRT(((C125-C105)^2)+((D125-D105)^2)+((E125-E105)^2)+((F125-F105)^2)+((G125-G105)^2))</f>
        <v>11.732557660841552</v>
      </c>
      <c r="E135" s="2">
        <f>SQRT(((C126-C105)^2)+((D126-D105)^2)+((E126-E105)^2)+((F126-F105)^2)+((G126-G105)^2))</f>
        <v>25.992224359610958</v>
      </c>
    </row>
    <row r="136" spans="3:5" x14ac:dyDescent="0.25">
      <c r="C136" s="2" t="s">
        <v>38</v>
      </c>
      <c r="D136" s="2">
        <f>SQRT(((C125-C106)^2)+((D125-D106)^2)+((E125-E106)^2)+((F125-F106)^2)+((G125-G106)^2))</f>
        <v>28.341982082840779</v>
      </c>
      <c r="E136" s="2">
        <f>SQRT(((C126-C106)^2)+((D126-D106)^2)+((E126-E106)^2)+((F126-F106)^2)+((G126-G106)^2))</f>
        <v>3.9121901349250909</v>
      </c>
    </row>
    <row r="137" spans="3:5" x14ac:dyDescent="0.25">
      <c r="C137" s="2" t="s">
        <v>39</v>
      </c>
      <c r="D137" s="2">
        <f>SQRT(((C125-C107)^2)+((D125-D107)^2)+((E125-E107)^2)+((F125-F107)^2)+((G125-G107)^2))</f>
        <v>30.974809675928874</v>
      </c>
      <c r="E137" s="2">
        <f>SQRT(((C126-C107)^2)+((D126-D107)^2)+((E126-E107)^2)+((F126-F107)^2)+((G126-G107)^2))</f>
        <v>2.5695719500017073</v>
      </c>
    </row>
    <row r="138" spans="3:5" x14ac:dyDescent="0.25">
      <c r="C138" s="2" t="s">
        <v>40</v>
      </c>
      <c r="D138" s="2">
        <f>SQRT(((C125-C108)^2)+((D125-D108)^2)+((E125-E108)^2)+((F125-F108)^2)+((G125-G108)^2))</f>
        <v>31.219043993654555</v>
      </c>
      <c r="E138" s="2">
        <f>SQRT(((C126-C108)^2)+((D126-D108)^2)+((E126-E108)^2)+((F126-F108)^2)+((G126-G108)^2))</f>
        <v>1.2407291674636625</v>
      </c>
    </row>
    <row r="139" spans="3:5" x14ac:dyDescent="0.25">
      <c r="C139" s="2" t="s">
        <v>41</v>
      </c>
      <c r="D139" s="2">
        <f>SQRT(((C125-C109)^2)+((D125-D109)^2)+((E125-E109)^2)+((F125-F109)^2)+((G125-G109)^2))</f>
        <v>31.219043993654555</v>
      </c>
      <c r="E139" s="2">
        <f>SQRT(((C126-C109)^2)+((D126-D109)^2)+((E126-E109)^2)+((F126-F109)^2)+((G126-G109)^2))</f>
        <v>1.2407291674636625</v>
      </c>
    </row>
    <row r="140" spans="3:5" x14ac:dyDescent="0.25">
      <c r="C140" s="2" t="s">
        <v>42</v>
      </c>
      <c r="D140" s="2">
        <f>SQRT(((C125-C110)^2)+((D125-D110)^2)+((E125-E110)^2)+((F125-F110)^2)+((G125-G110)^2))</f>
        <v>21.823888538609339</v>
      </c>
      <c r="E140" s="2">
        <f>SQRT(((C126-C110)^2)+((D126-D110)^2)+((E126-E110)^2)+((F126-F110)^2)+((G126-G110)^2))</f>
        <v>14.632835911887312</v>
      </c>
    </row>
    <row r="141" spans="3:5" x14ac:dyDescent="0.25">
      <c r="C141" s="2" t="s">
        <v>43</v>
      </c>
      <c r="D141" s="2">
        <f>SQRT(((C125-C111)^2)+((D125-D111)^2)+((E125-E111)^2)+((F125-F111)^2)+((G125-G111)^2))</f>
        <v>31.219043993654555</v>
      </c>
      <c r="E141" s="2">
        <f>SQRT(((C126-C111)^2)+((D126-D111)^2)+((E126-E111)^2)+((F126-F111)^2)+((G126-G111)^2))</f>
        <v>1.2407291674636625</v>
      </c>
    </row>
    <row r="142" spans="3:5" x14ac:dyDescent="0.25">
      <c r="C142" s="2" t="s">
        <v>44</v>
      </c>
      <c r="D142" s="2">
        <f>SQRT(((C125-C112)^2)+((D125-D112)^2)+((E125-E112)^2)+((F125-F112)^2)+((G125-G112)^2))</f>
        <v>31.219043993654555</v>
      </c>
      <c r="E142" s="2">
        <f>SQRT(((C126-C112)^2)+((D126-D112)^2)+((E126-E112)^2)+((F126-F112)^2)+((G126-G112)^2))</f>
        <v>1.2407291674636625</v>
      </c>
    </row>
    <row r="143" spans="3:5" x14ac:dyDescent="0.25">
      <c r="C143" s="2" t="s">
        <v>45</v>
      </c>
      <c r="D143" s="2">
        <f>SQRT(((C125-C113)^2)+((D125-D113)^2)+((E125-E113)^2)+((F125-F113)^2)+((G125-G113)^2))</f>
        <v>24.24155335915939</v>
      </c>
      <c r="E143" s="2">
        <f>SQRT(((C126-C113)^2)+((D126-D113)^2)+((E126-E113)^2)+((F126-F113)^2)+((G126-G113)^2))</f>
        <v>8.6945803326183295</v>
      </c>
    </row>
    <row r="144" spans="3:5" x14ac:dyDescent="0.25">
      <c r="C144" s="2" t="s">
        <v>46</v>
      </c>
      <c r="D144" s="2">
        <f>SQRT(((C125-C114)^2)+((D125-D114)^2)+((E125-E114)^2)+((F125-F114)^2)+((G125-G114)^2))</f>
        <v>31.219043993654555</v>
      </c>
      <c r="E144" s="2">
        <f>SQRT(((C126-C114)^2)+((D126-D114)^2)+((E126-E114)^2)+((F126-F114)^2)+((G126-G114)^2))</f>
        <v>1.2407291674636625</v>
      </c>
    </row>
    <row r="145" spans="3:5" x14ac:dyDescent="0.25">
      <c r="C145" s="2" t="s">
        <v>47</v>
      </c>
      <c r="D145" s="2">
        <f>SQRT(((C125-C115)^2)+((D125-D115)^2)+((E125-E115)^2)+((F125-F115)^2)+((G125-G115)^2))</f>
        <v>29.096073286502822</v>
      </c>
      <c r="E145" s="2">
        <f>SQRT(((C126-C115)^2)+((D126-D115)^2)+((E126-E115)^2)+((F126-F115)^2)+((G126-G115)^2))</f>
        <v>5.5635303555832518</v>
      </c>
    </row>
    <row r="146" spans="3:5" x14ac:dyDescent="0.25">
      <c r="C146" s="2" t="s">
        <v>48</v>
      </c>
      <c r="D146" s="2">
        <f>SQRT(((C125-C116)^2)+((D125-D116)^2)+((E125-E116)^2)+((F125-F116)^2)+((G125-G116)^2))</f>
        <v>31.219043993654555</v>
      </c>
      <c r="E146" s="2">
        <f>SQRT(((C126-C116)^2)+((D126-D116)^2)+((E126-E116)^2)+((F126-F116)^2)+((G126-G116)^2))</f>
        <v>1.2407291674636625</v>
      </c>
    </row>
    <row r="147" spans="3:5" x14ac:dyDescent="0.25">
      <c r="C147" s="2" t="s">
        <v>49</v>
      </c>
      <c r="D147" s="2">
        <f>SQRT(((C125-C117)^2)+((D125-D117)^2)+((E125-E117)^2)+((F125-F117)^2)+((G125-G117)^2))</f>
        <v>31.219043993654555</v>
      </c>
      <c r="E147" s="2">
        <f>SQRT(((C126-C117)^2)+((D126-D117)^2)+((E126-E117)^2)+((F126-F117)^2)+((G126-G117)^2))</f>
        <v>1.2407291674636625</v>
      </c>
    </row>
    <row r="148" spans="3:5" x14ac:dyDescent="0.25">
      <c r="C148" s="2" t="s">
        <v>50</v>
      </c>
      <c r="D148" s="2">
        <f>SQRT(((C125-C118)^2)+((D125-D118)^2)+((E125-E118)^2)+((F125-F118)^2)+((G125-G118)^2))</f>
        <v>31.219043993654555</v>
      </c>
      <c r="E148" s="2">
        <f>SQRT(((C126-C118)^2)+((D126-D118)^2)+((E126-E118)^2)+((F126-F118)^2)+((G126-G118)^2))</f>
        <v>1.2407291674636625</v>
      </c>
    </row>
    <row r="149" spans="3:5" x14ac:dyDescent="0.25">
      <c r="C149" s="2" t="s">
        <v>51</v>
      </c>
      <c r="D149" s="2">
        <f>SQRT(((C125-C119)^2)+((D125-D119)^2)+((E125-E119)^2)+((F125-F119)^2)+((G125-G119)^2))</f>
        <v>29.837119631052502</v>
      </c>
      <c r="E149" s="2">
        <f>SQRT(((C126-C119)^2)+((D126-D119)^2)+((E126-E119)^2)+((F126-F119)^2)+((G126-G119)^2))</f>
        <v>2.1597242571668898</v>
      </c>
    </row>
    <row r="150" spans="3:5" x14ac:dyDescent="0.25">
      <c r="C150" s="2" t="s">
        <v>52</v>
      </c>
      <c r="D150" s="2">
        <f>SQRT(((C125-C120)^2)+((D125-D120)^2)+((E125-E120)^2)+((F125-F120)^2)+((G125-G120)^2))</f>
        <v>27.768097525527637</v>
      </c>
      <c r="E150" s="2">
        <f>SQRT(((C126-C120)^2)+((D126-D120)^2)+((E126-E120)^2)+((F126-F120)^2)+((G126-G120)^2))</f>
        <v>5.7281800977872708</v>
      </c>
    </row>
    <row r="151" spans="3:5" x14ac:dyDescent="0.25">
      <c r="C151" s="2" t="s">
        <v>54</v>
      </c>
      <c r="D151" s="2">
        <f>SQRT(((C125-C121)^2)+((D125-D121)^2)+((E125-E121)^2)+((F125-F121)^2)+((G125-G121)^2))</f>
        <v>29.837119631052502</v>
      </c>
      <c r="E151" s="2">
        <f>SQRT(((C126-C121)^2)+((D126-D121)^2)+((E126-E121)^2)+((F126-F121)^2)+((G126-G121)^2))</f>
        <v>2.1597242571668898</v>
      </c>
    </row>
    <row r="152" spans="3:5" x14ac:dyDescent="0.25">
      <c r="C152" s="2" t="s">
        <v>53</v>
      </c>
      <c r="D152" s="2">
        <f>SQRT(((C125-C122)^2)+((D125-D122)^2)+((E125-E122)^2)+((F125-F122)^2)+((G125-G122)^2))</f>
        <v>28.423338561559813</v>
      </c>
      <c r="E152" s="2">
        <f>SQRT(((C126-C122)^2)+((D126-D122)^2)+((E126-E122)^2)+((F126-F122)^2)+((G126-G122)^2))</f>
        <v>3.7102321739764657</v>
      </c>
    </row>
    <row r="154" spans="3:5" x14ac:dyDescent="0.25">
      <c r="C154" s="13" t="s">
        <v>10</v>
      </c>
      <c r="D154" s="13"/>
    </row>
    <row r="155" spans="3:5" x14ac:dyDescent="0.25">
      <c r="C155" s="2" t="s">
        <v>5</v>
      </c>
      <c r="D155" s="4" t="s">
        <v>9</v>
      </c>
    </row>
    <row r="156" spans="3:5" x14ac:dyDescent="0.25">
      <c r="C156" s="2" t="s">
        <v>32</v>
      </c>
      <c r="D156" s="2">
        <f>E130/D130+E130</f>
        <v>12.675855663566876</v>
      </c>
      <c r="E156">
        <v>4</v>
      </c>
    </row>
    <row r="157" spans="3:5" x14ac:dyDescent="0.25">
      <c r="C157" s="2" t="s">
        <v>33</v>
      </c>
      <c r="D157" s="2">
        <f t="shared" ref="D157:D178" si="31">E131/D131+E131</f>
        <v>1.2804718696333972</v>
      </c>
    </row>
    <row r="158" spans="3:5" x14ac:dyDescent="0.25">
      <c r="C158" s="2" t="s">
        <v>34</v>
      </c>
      <c r="D158" s="2">
        <f t="shared" si="31"/>
        <v>17.639563339647459</v>
      </c>
      <c r="E158">
        <v>2</v>
      </c>
    </row>
    <row r="159" spans="3:5" x14ac:dyDescent="0.25">
      <c r="C159" s="2" t="s">
        <v>35</v>
      </c>
      <c r="D159" s="2">
        <f t="shared" si="31"/>
        <v>9.5282336656605988</v>
      </c>
      <c r="E159">
        <v>5</v>
      </c>
    </row>
    <row r="160" spans="3:5" x14ac:dyDescent="0.25">
      <c r="C160" s="2" t="s">
        <v>36</v>
      </c>
      <c r="D160" s="2">
        <f t="shared" si="31"/>
        <v>4.0502252985734959</v>
      </c>
    </row>
    <row r="161" spans="3:5" x14ac:dyDescent="0.25">
      <c r="C161" s="2" t="s">
        <v>37</v>
      </c>
      <c r="D161" s="2">
        <f t="shared" si="31"/>
        <v>28.207617210085694</v>
      </c>
      <c r="E161">
        <v>1</v>
      </c>
    </row>
    <row r="162" spans="3:5" x14ac:dyDescent="0.25">
      <c r="C162" s="2" t="s">
        <v>38</v>
      </c>
      <c r="D162" s="2">
        <f t="shared" si="31"/>
        <v>4.0502252985734959</v>
      </c>
    </row>
    <row r="163" spans="3:5" x14ac:dyDescent="0.25">
      <c r="C163" s="2" t="s">
        <v>39</v>
      </c>
      <c r="D163" s="2">
        <f t="shared" si="31"/>
        <v>2.6525287777235116</v>
      </c>
    </row>
    <row r="164" spans="3:5" x14ac:dyDescent="0.25">
      <c r="C164" s="2" t="s">
        <v>40</v>
      </c>
      <c r="D164" s="2">
        <f t="shared" si="31"/>
        <v>1.2804718696333972</v>
      </c>
    </row>
    <row r="165" spans="3:5" x14ac:dyDescent="0.25">
      <c r="C165" s="2" t="s">
        <v>41</v>
      </c>
      <c r="D165" s="2">
        <f t="shared" si="31"/>
        <v>1.2804718696333972</v>
      </c>
    </row>
    <row r="166" spans="3:5" x14ac:dyDescent="0.25">
      <c r="C166" s="2" t="s">
        <v>42</v>
      </c>
      <c r="D166" s="2">
        <f t="shared" si="31"/>
        <v>15.30333218417169</v>
      </c>
      <c r="E166">
        <v>3</v>
      </c>
    </row>
    <row r="167" spans="3:5" x14ac:dyDescent="0.25">
      <c r="C167" s="2" t="s">
        <v>43</v>
      </c>
      <c r="D167" s="2">
        <f t="shared" si="31"/>
        <v>1.2804718696333972</v>
      </c>
    </row>
    <row r="168" spans="3:5" x14ac:dyDescent="0.25">
      <c r="C168" s="2" t="s">
        <v>44</v>
      </c>
      <c r="D168" s="2">
        <f t="shared" si="31"/>
        <v>1.2804718696333972</v>
      </c>
    </row>
    <row r="169" spans="3:5" x14ac:dyDescent="0.25">
      <c r="C169" s="2" t="s">
        <v>45</v>
      </c>
      <c r="D169" s="2">
        <f t="shared" si="31"/>
        <v>9.0532446559725575</v>
      </c>
      <c r="E169">
        <v>6</v>
      </c>
    </row>
    <row r="170" spans="3:5" x14ac:dyDescent="0.25">
      <c r="C170" s="2" t="s">
        <v>46</v>
      </c>
      <c r="D170" s="2">
        <f t="shared" si="31"/>
        <v>1.2804718696333972</v>
      </c>
    </row>
    <row r="171" spans="3:5" x14ac:dyDescent="0.25">
      <c r="C171" s="2" t="s">
        <v>47</v>
      </c>
      <c r="D171" s="2">
        <f t="shared" si="31"/>
        <v>5.7547427676775014</v>
      </c>
    </row>
    <row r="172" spans="3:5" x14ac:dyDescent="0.25">
      <c r="C172" s="2" t="s">
        <v>48</v>
      </c>
      <c r="D172" s="2">
        <f t="shared" si="31"/>
        <v>1.2804718696333972</v>
      </c>
    </row>
    <row r="173" spans="3:5" x14ac:dyDescent="0.25">
      <c r="C173" s="2" t="s">
        <v>49</v>
      </c>
      <c r="D173" s="2">
        <f t="shared" si="31"/>
        <v>1.2804718696333972</v>
      </c>
    </row>
    <row r="174" spans="3:5" x14ac:dyDescent="0.25">
      <c r="C174" s="2" t="s">
        <v>50</v>
      </c>
      <c r="D174" s="2">
        <f t="shared" si="31"/>
        <v>1.2804718696333972</v>
      </c>
    </row>
    <row r="175" spans="3:5" x14ac:dyDescent="0.25">
      <c r="C175" s="2" t="s">
        <v>51</v>
      </c>
      <c r="D175" s="2">
        <f t="shared" si="31"/>
        <v>2.2321080624360548</v>
      </c>
    </row>
    <row r="176" spans="3:5" x14ac:dyDescent="0.25">
      <c r="C176" s="2" t="s">
        <v>52</v>
      </c>
      <c r="D176" s="2">
        <f t="shared" si="31"/>
        <v>5.9344664698558383</v>
      </c>
    </row>
    <row r="177" spans="3:4" x14ac:dyDescent="0.25">
      <c r="C177" s="2" t="s">
        <v>54</v>
      </c>
      <c r="D177" s="2">
        <f t="shared" si="31"/>
        <v>2.2321080624360548</v>
      </c>
    </row>
    <row r="178" spans="3:4" x14ac:dyDescent="0.25">
      <c r="C178" s="2" t="s">
        <v>53</v>
      </c>
      <c r="D178" s="2">
        <f t="shared" si="31"/>
        <v>3.8407668810778421</v>
      </c>
    </row>
    <row r="180" spans="3:4" x14ac:dyDescent="0.25">
      <c r="C180" s="13" t="s">
        <v>73</v>
      </c>
      <c r="D180" s="13"/>
    </row>
    <row r="181" spans="3:4" x14ac:dyDescent="0.25">
      <c r="C181" s="2" t="s">
        <v>37</v>
      </c>
      <c r="D181" s="2">
        <f>D161</f>
        <v>28.207617210085694</v>
      </c>
    </row>
    <row r="182" spans="3:4" x14ac:dyDescent="0.25">
      <c r="C182" s="2" t="s">
        <v>34</v>
      </c>
      <c r="D182" s="2">
        <f>D158</f>
        <v>17.639563339647459</v>
      </c>
    </row>
    <row r="183" spans="3:4" x14ac:dyDescent="0.25">
      <c r="C183" s="2" t="s">
        <v>42</v>
      </c>
      <c r="D183" s="2">
        <f>D166</f>
        <v>15.30333218417169</v>
      </c>
    </row>
    <row r="184" spans="3:4" x14ac:dyDescent="0.25">
      <c r="C184" s="2" t="s">
        <v>32</v>
      </c>
      <c r="D184" s="2">
        <f>D156</f>
        <v>12.675855663566876</v>
      </c>
    </row>
    <row r="185" spans="3:4" x14ac:dyDescent="0.25">
      <c r="C185" s="2" t="s">
        <v>35</v>
      </c>
      <c r="D185" s="2">
        <f>D159</f>
        <v>9.5282336656605988</v>
      </c>
    </row>
    <row r="186" spans="3:4" x14ac:dyDescent="0.25">
      <c r="C186" s="2" t="s">
        <v>45</v>
      </c>
      <c r="D186" s="2">
        <f>D169</f>
        <v>9.0532446559725575</v>
      </c>
    </row>
  </sheetData>
  <mergeCells count="16">
    <mergeCell ref="C180:D180"/>
    <mergeCell ref="C154:D154"/>
    <mergeCell ref="B2:G2"/>
    <mergeCell ref="B4:G4"/>
    <mergeCell ref="C73:G73"/>
    <mergeCell ref="C18:G18"/>
    <mergeCell ref="B19:B20"/>
    <mergeCell ref="C19:G19"/>
    <mergeCell ref="C46:G46"/>
    <mergeCell ref="C71:G71"/>
    <mergeCell ref="C74:G74"/>
    <mergeCell ref="B12:C12"/>
    <mergeCell ref="E12:F12"/>
    <mergeCell ref="C99:G99"/>
    <mergeCell ref="C124:G124"/>
    <mergeCell ref="C128:E1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2</vt:i4>
      </vt:variant>
    </vt:vector>
  </HeadingPairs>
  <TitlesOfParts>
    <vt:vector size="2" baseType="lpstr">
      <vt:lpstr>Lembar1 (2)</vt:lpstr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Support</dc:creator>
  <cp:lastModifiedBy>IT Support</cp:lastModifiedBy>
  <dcterms:created xsi:type="dcterms:W3CDTF">2019-03-21T14:56:09Z</dcterms:created>
  <dcterms:modified xsi:type="dcterms:W3CDTF">2019-05-21T01:08:10Z</dcterms:modified>
</cp:coreProperties>
</file>